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firstSheet="2" activeTab="2"/>
  </bookViews>
  <sheets>
    <sheet name="SGV" sheetId="1" state="veryHidden" r:id="rId1"/>
    <sheet name="DANH SÁCH CHI TIẾT (4 BỘ)" sheetId="2" r:id="rId2"/>
    <sheet name="DANH SÁCH CHI TIẾT (2 BỘ)" sheetId="3" r:id="rId3"/>
    <sheet name="TONG HOP (2 BO)" sheetId="4" r:id="rId4"/>
    <sheet name="Sheet2" sheetId="5" r:id="rId5"/>
    <sheet name="Sheet3" sheetId="6" r:id="rId6"/>
  </sheets>
  <definedNames>
    <definedName name="_xlnm._FilterDatabase" localSheetId="2" hidden="1">'DANH SÁCH CHI TIẾT (2 BỘ)'!$K$1:$K$671</definedName>
    <definedName name="_xlnm.Print_Area" localSheetId="3">'TONG HOP (2 BO)'!$S$141:$U$151</definedName>
    <definedName name="_xlnm.Print_Titles" localSheetId="2">'DANH SÁCH CHI TIẾT (2 BỘ)'!$6:$10</definedName>
    <definedName name="_xlnm.Print_Titles" localSheetId="1">'DANH SÁCH CHI TIẾT (4 BỘ)'!$8:$11</definedName>
  </definedNames>
  <calcPr fullCalcOnLoad="1"/>
</workbook>
</file>

<file path=xl/sharedStrings.xml><?xml version="1.0" encoding="utf-8"?>
<sst xmlns="http://schemas.openxmlformats.org/spreadsheetml/2006/main" count="1548" uniqueCount="683">
  <si>
    <t>Nhà trẻ</t>
  </si>
  <si>
    <t>Mẫu giáo</t>
  </si>
  <si>
    <t>Stt</t>
  </si>
  <si>
    <t>Tên lớp</t>
  </si>
  <si>
    <t>Tổng hợp nhu cầu đề nghị hỗ trợ học phí</t>
  </si>
  <si>
    <t>Số trẻ</t>
  </si>
  <si>
    <t>Trên 15 buổi</t>
  </si>
  <si>
    <t>Từ 11-15 buổi</t>
  </si>
  <si>
    <t>Họ và tên học sinh</t>
  </si>
  <si>
    <t>Mức đóng học phí/tháng (Đồng)</t>
  </si>
  <si>
    <t>Miễn học phí</t>
  </si>
  <si>
    <t>Giảm học phí</t>
  </si>
  <si>
    <t>Thành tiền</t>
  </si>
  <si>
    <t>Tỷ lệ mức thu (mức hỗ trợ) làm tròn trên tháng</t>
  </si>
  <si>
    <t>Tổng thành tiền</t>
  </si>
  <si>
    <t>Tổng nhu cầu kinh phí theo NQ số 54 đề nghị cấp bổ sung</t>
  </si>
  <si>
    <t>TỔNG CỘNG</t>
  </si>
  <si>
    <t>Số ngày thực học trong tháng</t>
  </si>
  <si>
    <t>6 = 3*5</t>
  </si>
  <si>
    <t>12 = 3*11</t>
  </si>
  <si>
    <t>25 = 22 - 23 - 24</t>
  </si>
  <si>
    <t>ỦY BAN NHÂN DÂN</t>
  </si>
  <si>
    <t>HUYỆN TIÊN LÃNG</t>
  </si>
  <si>
    <t>Kinh phí đã được miễn, giảm học phí ở chính sách khác 
(NĐ 81)</t>
  </si>
  <si>
    <t>Từ 6-10 buổi</t>
  </si>
  <si>
    <t xml:space="preserve">Từ 1 -5 buổi </t>
  </si>
  <si>
    <t xml:space="preserve"> Cộng nhà trẻ</t>
  </si>
  <si>
    <t xml:space="preserve"> Cộng mẫu giáo</t>
  </si>
  <si>
    <t>Nhà trẻ Cơm thường 1</t>
  </si>
  <si>
    <t>Từ 1-5 buổi</t>
  </si>
  <si>
    <r>
      <t xml:space="preserve">Đơn vị tính: </t>
    </r>
    <r>
      <rPr>
        <i/>
        <sz val="12"/>
        <color indexed="8"/>
        <rFont val="Times New Roman"/>
        <family val="1"/>
      </rPr>
      <t>đồng</t>
    </r>
  </si>
  <si>
    <t>UBND HUYỆN TIÊN LÃNG</t>
  </si>
  <si>
    <t>NGƯỜI LẬP BIỂU</t>
  </si>
  <si>
    <t>THỦ TRƯỞNG ĐƠN VỊ</t>
  </si>
  <si>
    <t>9=3*8</t>
  </si>
  <si>
    <t>22 = 6 +9+ 12 + 15+18</t>
  </si>
  <si>
    <t>Tháng 9/2023</t>
  </si>
  <si>
    <t>Tháng 10/2023</t>
  </si>
  <si>
    <t>Tháng 11/2023</t>
  </si>
  <si>
    <t>Tiên Lãng, ngày      tháng 12 năm 2023</t>
  </si>
  <si>
    <t>(Phụ biểu kèm theo Quyết định số              /QĐ-UBND ngày         /        /2023 của UBND huyện Tiên Lãng)</t>
  </si>
  <si>
    <t>Kinh phí đã được miễn, giảm học phí ở chính sách khác  (NĐ 81)</t>
  </si>
  <si>
    <t>DANH SÁCH CHI TIẾT HỌC SINH ĐƯỢC HỖ TRỢ HỌC PHÍ
THEO NGHỊ QUYẾT SỐ 54/NQ-HĐND CỦA HỘI ĐỒNG NHÂN DÂN THÀNH PHỐ HẢI PHÒNG (THÁNG 9+10+11/2023)</t>
  </si>
  <si>
    <t>KINH PHÍ HỖ TRỢ HỌC PHÍ THEO NGHỊ QUYẾT SỐ 54/2019/NQ-HĐND CỦA HĐND THÀNH PHỐ HẢI PHÒNG
(THÁNG 9+10+11/2023)</t>
  </si>
  <si>
    <t>DANH SÁCH CHI TIẾT HỌC SINH ĐƯỢC HỖ TRỢ HỌC PHÍ THEO NGHỊ QUYẾT SỐ 54/NQ-HĐND 
CỦA HỘI ĐỒNG NHÂN DÂN THÀNH PHỐ HẢI PHÒNG (THÁNG 9+10+11/2023)</t>
  </si>
  <si>
    <t>ĐƠN VỊ:  TRƯỜNG MẦM NON VINH QUANG</t>
  </si>
  <si>
    <t>TRƯỜNG MẦM NON VINH QUANG</t>
  </si>
  <si>
    <t>Nguyễn Thị Hà</t>
  </si>
  <si>
    <t>Nhà trẻ Cơm nát 1</t>
  </si>
  <si>
    <t>Nhà trẻ Cơm nát 2</t>
  </si>
  <si>
    <t>Nhà trẻ Cơm thường 2</t>
  </si>
  <si>
    <t>Nhà trẻ Cơm thường 3</t>
  </si>
  <si>
    <t>Nhà trẻ Cơm thường 4</t>
  </si>
  <si>
    <t>Lớp 3 tuổi C1</t>
  </si>
  <si>
    <t>Lớp 3 tuổi C2</t>
  </si>
  <si>
    <t>Lớp 3 tuổi C3</t>
  </si>
  <si>
    <t>Lớp 3 tuổi C4</t>
  </si>
  <si>
    <t>Lớp 3 tuổi C5</t>
  </si>
  <si>
    <t>Lớp 3 tuổi C6</t>
  </si>
  <si>
    <t>Lớp 3 tuổi C7</t>
  </si>
  <si>
    <t>Lớp 4 tuổi B1</t>
  </si>
  <si>
    <t>Lớp 4 tuổi B2</t>
  </si>
  <si>
    <t>Lớp 4 tuổi B3</t>
  </si>
  <si>
    <t>Lớp 4 tuổi B4</t>
  </si>
  <si>
    <t>Lớp 4 tuổi B5</t>
  </si>
  <si>
    <t>Lớp 4 tuổi B6</t>
  </si>
  <si>
    <t>Lớp 5 tuổi A1</t>
  </si>
  <si>
    <t>Lớp 5 tuổi A2</t>
  </si>
  <si>
    <t>Lớp 5 tuổi A3</t>
  </si>
  <si>
    <t>Lớp 5 tuổi A4</t>
  </si>
  <si>
    <t>Lớp 5 tuổi A5</t>
  </si>
  <si>
    <t>Lớp 5 tuổi A6</t>
  </si>
  <si>
    <t>Phạm Hà My</t>
  </si>
  <si>
    <t>Nguyễn Việt Pháp</t>
  </si>
  <si>
    <t>Nguyễn Phạm Anh Tú</t>
  </si>
  <si>
    <t>Nguyễn Thị Trà My</t>
  </si>
  <si>
    <t>Đặng Thanh Tâm</t>
  </si>
  <si>
    <t>Hoàng Đức Huy</t>
  </si>
  <si>
    <t>Phạm Ngọc Phương Linh</t>
  </si>
  <si>
    <t>Lê Văn Thành Đạt</t>
  </si>
  <si>
    <t>Mai Công Thành</t>
  </si>
  <si>
    <t>Nguyễn Trung Hiếu</t>
  </si>
  <si>
    <t>Mai Ngọc Vinh</t>
  </si>
  <si>
    <t>Lương Tuệ Nhi</t>
  </si>
  <si>
    <t>Đặng Ngọc Anh</t>
  </si>
  <si>
    <t>Vũ Thị Minh Tuệ</t>
  </si>
  <si>
    <t>Phạm Thị Minh Anh</t>
  </si>
  <si>
    <t>Phạm Viết Minh Hiếu</t>
  </si>
  <si>
    <t>Phạm Phương Trinh</t>
  </si>
  <si>
    <t>Nguyễn Thanh Thư</t>
  </si>
  <si>
    <t>Phạm Phúc Thịnh</t>
  </si>
  <si>
    <t>Dương Bảo Trang</t>
  </si>
  <si>
    <t>Đỗ Thị Bảo Vy</t>
  </si>
  <si>
    <t>Vũ Quang Vinh</t>
  </si>
  <si>
    <t>Vũ Minh Đức</t>
  </si>
  <si>
    <t>Vũ Minh Hiếu</t>
  </si>
  <si>
    <t>Vũ Hồng Sơn</t>
  </si>
  <si>
    <t>Lý Anh Thư</t>
  </si>
  <si>
    <t>Trần Khắc Minh Đức</t>
  </si>
  <si>
    <t>Ngô Dương Gia Huy</t>
  </si>
  <si>
    <t>Phạm Đăng Nguyên</t>
  </si>
  <si>
    <t>Phạm Kiều Yến Nhi</t>
  </si>
  <si>
    <t>Nguyễn Thế Tiến</t>
  </si>
  <si>
    <t>Vũ Minh Thành</t>
  </si>
  <si>
    <t>Nguyễn Mạnh Tiến</t>
  </si>
  <si>
    <t>Nguyễn Ngọc Tường Vy</t>
  </si>
  <si>
    <t>Trần Thu Thảo</t>
  </si>
  <si>
    <t>Vũ Thảo Lan Chi</t>
  </si>
  <si>
    <t>Mai Huyền Trang</t>
  </si>
  <si>
    <t>Mai Bảo Ngọc</t>
  </si>
  <si>
    <t>Phùng Lan Anh</t>
  </si>
  <si>
    <t>Vũ Yến Nhi</t>
  </si>
  <si>
    <t>Nguyễn Thanh Trúc</t>
  </si>
  <si>
    <t>Nguyễn Nhật Bình Minh</t>
  </si>
  <si>
    <t>Trần Gia Hân</t>
  </si>
  <si>
    <t>Mai Công Tiến</t>
  </si>
  <si>
    <t>Nguyễn Vũ Hải Đăng</t>
  </si>
  <si>
    <t>Vũ Diệp Anh</t>
  </si>
  <si>
    <t>Nguyễn Khánh Vy</t>
  </si>
  <si>
    <t>Phạm Thùy Chi</t>
  </si>
  <si>
    <t>Nguyễn Ngọc Gia Hân</t>
  </si>
  <si>
    <t>Phạm Minh Phát (A)</t>
  </si>
  <si>
    <t>Nguyễn Thành Quân</t>
  </si>
  <si>
    <t xml:space="preserve">Lương Bảo Trâm </t>
  </si>
  <si>
    <t>Nguyễn Thị Tú Uyên</t>
  </si>
  <si>
    <t>Vũ Đức Huy</t>
  </si>
  <si>
    <t>Phạm Minh Phát (B)</t>
  </si>
  <si>
    <t>Vũ Anh Thư</t>
  </si>
  <si>
    <t>Nguyễn Hải Minh</t>
  </si>
  <si>
    <t>Phạm Văn Ngọc Hưng</t>
  </si>
  <si>
    <t>Lê Lam Anh</t>
  </si>
  <si>
    <t>Phạm Đăng Mạnh</t>
  </si>
  <si>
    <t>Đỗ Uyên Linh</t>
  </si>
  <si>
    <t>Vũ Hồng Danh</t>
  </si>
  <si>
    <t>Nguyễn Minh Châu</t>
  </si>
  <si>
    <t>Nguyễn Bảo Châu</t>
  </si>
  <si>
    <t>Vũ Thanh Trúc</t>
  </si>
  <si>
    <t>Nguyễn Minh Hằng</t>
  </si>
  <si>
    <t>Phạm Cát Giáp</t>
  </si>
  <si>
    <t>Phạm Cát Chiêm</t>
  </si>
  <si>
    <t>Vũ Gia Huy</t>
  </si>
  <si>
    <t>Phạm Viết Minh</t>
  </si>
  <si>
    <t>Nguyễn Tiến Đạt</t>
  </si>
  <si>
    <t>Dương Văn Sáng</t>
  </si>
  <si>
    <t>Vũ Huyền Thư</t>
  </si>
  <si>
    <t>Phạm Thị Ngọc Hân</t>
  </si>
  <si>
    <t>Phạm Vũ Trang Thư</t>
  </si>
  <si>
    <t>Vũ Thị Ngọc Hiền</t>
  </si>
  <si>
    <t>Lương Thị Ánh Vy</t>
  </si>
  <si>
    <t>Vũ Duy Anh</t>
  </si>
  <si>
    <t>Nguyễn Gia Toàn</t>
  </si>
  <si>
    <t>Lương Văn Quyết</t>
  </si>
  <si>
    <t>Đào Văn Trung Quân</t>
  </si>
  <si>
    <t>Nguyễn Hoàng Phát</t>
  </si>
  <si>
    <t>Vũ Xuân Bằng</t>
  </si>
  <si>
    <t>Vũ Hoàng Hải Nam</t>
  </si>
  <si>
    <t>Nguyễn Minh Sơn</t>
  </si>
  <si>
    <t>Lê Quang Phúc</t>
  </si>
  <si>
    <t>Vũ Duy Khánh</t>
  </si>
  <si>
    <t>Phạm Đức Đăng</t>
  </si>
  <si>
    <t>Đặng Yến Nhi</t>
  </si>
  <si>
    <t>Vũ Hoàng Anh</t>
  </si>
  <si>
    <t>Vũ Hồng Thịnh</t>
  </si>
  <si>
    <t>Vũ Nhật Hải Yến</t>
  </si>
  <si>
    <t>Trần Khôi Nguyên</t>
  </si>
  <si>
    <t xml:space="preserve">Trần Hữu Thuận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</si>
  <si>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Trần Bảo Châm</t>
  </si>
  <si>
    <t>Lê Thị Phương Anh</t>
  </si>
  <si>
    <t>Nguyễn Bảo Thanh</t>
  </si>
  <si>
    <t>Phạm Đăng Khoa</t>
  </si>
  <si>
    <t>Nguyễn Minh Khang</t>
  </si>
  <si>
    <t>Vũ Minh Thư</t>
  </si>
  <si>
    <t>Trần Quang Phúc</t>
  </si>
  <si>
    <t>Nguyễn Thiện Gia Bảo</t>
  </si>
  <si>
    <t>Trần Minh Khôi</t>
  </si>
  <si>
    <t>Nguyễn Việt Anh</t>
  </si>
  <si>
    <t>Mai Huyền Diệu</t>
  </si>
  <si>
    <t>Phạm Hoàng Bách</t>
  </si>
  <si>
    <t>Lê Trường Phúc</t>
  </si>
  <si>
    <t>Nguyễn Thụ Bảo Nam</t>
  </si>
  <si>
    <t>Vũ Ngọc An Nhiên</t>
  </si>
  <si>
    <t>Lương Minh Khang</t>
  </si>
  <si>
    <t>Lê Minh Trí</t>
  </si>
  <si>
    <t>Vũ Thành Long</t>
  </si>
  <si>
    <t>Nguyễn Ngọc An Nhiên</t>
  </si>
  <si>
    <t>Mai Thanh Hằng</t>
  </si>
  <si>
    <t>Vũ Đức Anh</t>
  </si>
  <si>
    <t>Nguyễn Vũ Ninh</t>
  </si>
  <si>
    <t>Đào An Nhiên</t>
  </si>
  <si>
    <t>Trần Minh Phương</t>
  </si>
  <si>
    <t>Nguyễn Duy Phát</t>
  </si>
  <si>
    <t>Vũ Bảo  Hân</t>
  </si>
  <si>
    <t>Lê Bảo Khang</t>
  </si>
  <si>
    <t>Nguyễn Ngọc Như</t>
  </si>
  <si>
    <t>Nguyễn Phạm Diệu Nhi</t>
  </si>
  <si>
    <t>Mai Công Thành Đạt</t>
  </si>
  <si>
    <t>Dương Tuấn Hải</t>
  </si>
  <si>
    <t>Nguyễn Đức Tài</t>
  </si>
  <si>
    <t>Nguyễn Tú Uyên</t>
  </si>
  <si>
    <t>Nguyễn Đình Nguyên Bảo</t>
  </si>
  <si>
    <t>Nguyễn Thế Minh Anh</t>
  </si>
  <si>
    <t>Lê Thị Kim Ngân</t>
  </si>
  <si>
    <t>Phạm Đăng Khôi</t>
  </si>
  <si>
    <t>Phùng Thị Phương Nhàn</t>
  </si>
  <si>
    <t>Mai Ngọc Ánh</t>
  </si>
  <si>
    <t>Mai Công Thắng</t>
  </si>
  <si>
    <t>Hoàng Bảo Châu</t>
  </si>
  <si>
    <t>Nguyễn An Nhiên</t>
  </si>
  <si>
    <t>Phạm Anh Khoa</t>
  </si>
  <si>
    <t>Mai Ánh Dương</t>
  </si>
  <si>
    <t>Đặng Bảo Ngọc</t>
  </si>
  <si>
    <t>Nguyễn Gia Bảo</t>
  </si>
  <si>
    <t>Đoàn Tuyết Nhung</t>
  </si>
  <si>
    <t>Phạm Đình Quyết</t>
  </si>
  <si>
    <t>Nguyễn Ngọc Ánh</t>
  </si>
  <si>
    <t>Mai Minh Ngọc</t>
  </si>
  <si>
    <t>Vũ Đức Đam</t>
  </si>
  <si>
    <t>Vũ Trung Hiếu</t>
  </si>
  <si>
    <t>Đinh Văn Đại</t>
  </si>
  <si>
    <t>Vũ Quang Minh</t>
  </si>
  <si>
    <t>Phạm Vũ Minh Khang</t>
  </si>
  <si>
    <t>Đặng Nguyễn Gia Hân</t>
  </si>
  <si>
    <t>Vũ Phương Anh</t>
  </si>
  <si>
    <t>Lê Mẫn Nhi</t>
  </si>
  <si>
    <t>Vũ Đức Thành</t>
  </si>
  <si>
    <t>Phạm Gia Hưng</t>
  </si>
  <si>
    <t>Phạm Uyên Khánh Ngân</t>
  </si>
  <si>
    <t>Phạm Thị Thanh Ngân</t>
  </si>
  <si>
    <t>Phạm Huyền My</t>
  </si>
  <si>
    <t>Vũ Thị Phương Anh</t>
  </si>
  <si>
    <t>Nguyễn Như Ý</t>
  </si>
  <si>
    <t>Lương Thế Bảo</t>
  </si>
  <si>
    <t>Vũ Minh Đạt</t>
  </si>
  <si>
    <t>Lương Bảo Ngọc</t>
  </si>
  <si>
    <t>Đặng Nguyễn Hào Quang</t>
  </si>
  <si>
    <t>Phạm Ngọc Tiến</t>
  </si>
  <si>
    <t>Vũ Văn Duy</t>
  </si>
  <si>
    <t>Phạm Gia Thuận</t>
  </si>
  <si>
    <t>Vũ Thanh Bình</t>
  </si>
  <si>
    <t>Lương Trọng Tín</t>
  </si>
  <si>
    <t>Mai Chấn Dương</t>
  </si>
  <si>
    <t>Lê Thị Bảo Hân</t>
  </si>
  <si>
    <t>Nguyễn Nhữ Tuyết Như</t>
  </si>
  <si>
    <t>Nguyễn Phúc Thịnh</t>
  </si>
  <si>
    <t>Hà Bình An</t>
  </si>
  <si>
    <t>Phạm Quỳnh Anh</t>
  </si>
  <si>
    <t>Trần Thị Khánh Bình</t>
  </si>
  <si>
    <t>Nguyễn Phương Chi</t>
  </si>
  <si>
    <t>Phạm Quỳnh Chi</t>
  </si>
  <si>
    <t>Vũ Hồng Duy</t>
  </si>
  <si>
    <t>Nguyễn Minh Hiếu</t>
  </si>
  <si>
    <t>Vũ Hồng Huy</t>
  </si>
  <si>
    <t>Lê Tất Khang</t>
  </si>
  <si>
    <t>Vũ Hồng Minh Khang</t>
  </si>
  <si>
    <t>Vũ Tuệ Mẫn</t>
  </si>
  <si>
    <t>Nguyễn Quang Minh</t>
  </si>
  <si>
    <t>Phí Nhật Minh</t>
  </si>
  <si>
    <t>Phạm Khánh Ngọc</t>
  </si>
  <si>
    <t>Võ Duy Phát</t>
  </si>
  <si>
    <t>Vũ Hà Phương</t>
  </si>
  <si>
    <t>Phạm Huy Thành</t>
  </si>
  <si>
    <t>Lê Ngọc Thương</t>
  </si>
  <si>
    <t>Phạm Minh Châu</t>
  </si>
  <si>
    <t>Hoàng Thùy Chi</t>
  </si>
  <si>
    <t>Nguyễn Mạnh Đức</t>
  </si>
  <si>
    <t>Vũ Minh Khang</t>
  </si>
  <si>
    <t>Vũ Thị Thảo</t>
  </si>
  <si>
    <t>Nguyễn Vân Hương</t>
  </si>
  <si>
    <t>Mai Đoàn Khả Hân</t>
  </si>
  <si>
    <t>Trịnh Diệu Anh</t>
  </si>
  <si>
    <t>Phạm Đức Đam</t>
  </si>
  <si>
    <t>Mai Khắc Hải Minh</t>
  </si>
  <si>
    <t>Nguyễn Thành Nam</t>
  </si>
  <si>
    <t>Phạm Ánh Dương</t>
  </si>
  <si>
    <t>Vũ Đăng Khoa</t>
  </si>
  <si>
    <t>Ngô Thanh Chúc</t>
  </si>
  <si>
    <t>Nguyễn Hồng Quân</t>
  </si>
  <si>
    <t>Pham Thị Hạ Vy</t>
  </si>
  <si>
    <t>Nguyễn Thế Huy</t>
  </si>
  <si>
    <t>Nguyễn Thị Kim Anh</t>
  </si>
  <si>
    <t>Phạm Tuấn Anh</t>
  </si>
  <si>
    <t>Trịnh Giang Bình An</t>
  </si>
  <si>
    <t>Vũ Bảo An</t>
  </si>
  <si>
    <t>Vũ Trang Anh</t>
  </si>
  <si>
    <t>Phạm Thị Thảo Vi</t>
  </si>
  <si>
    <t>Vũ Quỳnh Anh</t>
  </si>
  <si>
    <t>Vũ Nhật Nam</t>
  </si>
  <si>
    <t>Vũ Thị Ánh Ngọc</t>
  </si>
  <si>
    <t>Vũ Duy Đạt</t>
  </si>
  <si>
    <t>Vũ Minh Huyền</t>
  </si>
  <si>
    <t>Vũ Thanh Mai</t>
  </si>
  <si>
    <t>Hoa Mai Anh</t>
  </si>
  <si>
    <t>Đoàn Nguyên Khôi</t>
  </si>
  <si>
    <t>Vũ Đức Phúc</t>
  </si>
  <si>
    <t>Phạm Nhật Phương</t>
  </si>
  <si>
    <t>Phạm Văn Khải</t>
  </si>
  <si>
    <t>Vũ Đoàn Tuệ Nhi</t>
  </si>
  <si>
    <t>Phạm Duy Phúc</t>
  </si>
  <si>
    <t>Ngô Gia Thịnh</t>
  </si>
  <si>
    <t>Vũ Duy Minh</t>
  </si>
  <si>
    <t>Nguyễn Duy Long</t>
  </si>
  <si>
    <t>Đoàn Ngọc Ánh Vân</t>
  </si>
  <si>
    <t>Vũ Duy Khôi</t>
  </si>
  <si>
    <t>Nguyễn Vũ Trường Sơn</t>
  </si>
  <si>
    <t>Vũ Minh Khoa</t>
  </si>
  <si>
    <t>Đoàn Minh Khoa</t>
  </si>
  <si>
    <t>Phạm Tùng Dương</t>
  </si>
  <si>
    <t>Lương Thiện Nhân</t>
  </si>
  <si>
    <t>Vũ Linh Nhi</t>
  </si>
  <si>
    <t>Nguyễn Trọng Cao</t>
  </si>
  <si>
    <t>Nguyễn Khánh Nhi</t>
  </si>
  <si>
    <t>Nguyễn Mai Minh Khôi</t>
  </si>
  <si>
    <t>Lê Ngọc Ánh</t>
  </si>
  <si>
    <t>Trần Ngọc Phúc Minh</t>
  </si>
  <si>
    <t>Vũ Thị Như Quỳnh</t>
  </si>
  <si>
    <t>Vũ Hạ Vy</t>
  </si>
  <si>
    <t>Vũ Thanh Phương</t>
  </si>
  <si>
    <t>Trần Ngọc Linh</t>
  </si>
  <si>
    <t>Trương Gia Phát</t>
  </si>
  <si>
    <t>Phạm Nhật Nguyên</t>
  </si>
  <si>
    <t>Nguyễn Trần Hải Đăng</t>
  </si>
  <si>
    <t>Nguyễn Mai Anh</t>
  </si>
  <si>
    <t>Vũ Văn Phúc</t>
  </si>
  <si>
    <t>Đoàn Nguyễn Thùy Dương</t>
  </si>
  <si>
    <t>Lương Linh Diệp</t>
  </si>
  <si>
    <t>Trần Minh Anh</t>
  </si>
  <si>
    <t>Phạm Hoài An</t>
  </si>
  <si>
    <t>Nguyễn Đình Bảo Long</t>
  </si>
  <si>
    <t>Nguyễn Cao Thành</t>
  </si>
  <si>
    <t>Nguyễn Thế Đăng Khoa</t>
  </si>
  <si>
    <t>Trần Uyên Nhi</t>
  </si>
  <si>
    <t>Nguyễn Đức Chính</t>
  </si>
  <si>
    <t>Nguyễn Tuệ Minh</t>
  </si>
  <si>
    <t>Nguyễn Văn Duy</t>
  </si>
  <si>
    <t>Trần Anh Tú</t>
  </si>
  <si>
    <t>Mai Ngọc Khang</t>
  </si>
  <si>
    <t>Hoàng Thị Bích Ngọc</t>
  </si>
  <si>
    <t>Đoàn Vũ Khánh Linh</t>
  </si>
  <si>
    <t>Lê Hải Đăng</t>
  </si>
  <si>
    <t>Mai Khắc Đức</t>
  </si>
  <si>
    <t>Lê Hoàng Bách</t>
  </si>
  <si>
    <t>Nguyễn Minh Quân</t>
  </si>
  <si>
    <t>Nguyễn Yến Nhi</t>
  </si>
  <si>
    <t>Lê Tất Minh Khôi</t>
  </si>
  <si>
    <t>Nguyễn Diệu Linh</t>
  </si>
  <si>
    <t>Đoàn Gia Phúc</t>
  </si>
  <si>
    <t>Nguyễn Trâm Anh</t>
  </si>
  <si>
    <t>Trần Xuân Trường</t>
  </si>
  <si>
    <t>Phạm Thị Ngọc</t>
  </si>
  <si>
    <t>Trần Thùy Chi</t>
  </si>
  <si>
    <t>Phạm Tú Anh</t>
  </si>
  <si>
    <t>Vũ Trần Minh Anh</t>
  </si>
  <si>
    <t>Vũ Như Thảo</t>
  </si>
  <si>
    <t>Trần Ngọc Mai</t>
  </si>
  <si>
    <t>Nguyễn Ngọc Tùng</t>
  </si>
  <si>
    <t>Mai Ngọc Anh Túc</t>
  </si>
  <si>
    <t>Vũ Bùi Tú Anh</t>
  </si>
  <si>
    <t>Ngô Thanh Thảo</t>
  </si>
  <si>
    <t>Đặng Mỹ Tâm</t>
  </si>
  <si>
    <t>Đặng Hải Anh</t>
  </si>
  <si>
    <t>Lê Quang Minh</t>
  </si>
  <si>
    <t>Lê Minh Anh</t>
  </si>
  <si>
    <t>Lê Bảo Trân</t>
  </si>
  <si>
    <t>Đào Thu Thủy</t>
  </si>
  <si>
    <t>Lê Hoàng Yến</t>
  </si>
  <si>
    <t>Lê Tất Nam Phong</t>
  </si>
  <si>
    <t>Mai Nguyễn Công Anh</t>
  </si>
  <si>
    <t>Nguyễn Bảo Nam</t>
  </si>
  <si>
    <t>Nguyễn Huỳnh Bảo Trâm</t>
  </si>
  <si>
    <t>Phạm Anh Khôi</t>
  </si>
  <si>
    <t>Trần Minh Khang</t>
  </si>
  <si>
    <t>Mai Công Tấn Phát</t>
  </si>
  <si>
    <t>Lương Đăng Khoa</t>
  </si>
  <si>
    <t>Đỗ Công Gia Khánh</t>
  </si>
  <si>
    <t>Vũ Phương Thảo</t>
  </si>
  <si>
    <t>Nguyễn Văn Quang</t>
  </si>
  <si>
    <t>Vũ Hoài An</t>
  </si>
  <si>
    <t>Đặng Tuấn Việt</t>
  </si>
  <si>
    <t>Phạm Yến Nhi</t>
  </si>
  <si>
    <t>Mai Thị Ngọc Bích</t>
  </si>
  <si>
    <t>Đoàn Trường Phúc</t>
  </si>
  <si>
    <t>Nguyễn Minh Thùy</t>
  </si>
  <si>
    <t>Lê Phúc Vinh</t>
  </si>
  <si>
    <t>Mai Đoàn Minh Thư</t>
  </si>
  <si>
    <t>Phùng Văn Thành</t>
  </si>
  <si>
    <t>Nông Nguyễn Bảo Khánh</t>
  </si>
  <si>
    <t>Phạm Đăng Đạt</t>
  </si>
  <si>
    <t>PhạmThị Ngọc Linh</t>
  </si>
  <si>
    <t>Nguyễn Duy Hải Phong</t>
  </si>
  <si>
    <t>Nguyễn Giang Xuân</t>
  </si>
  <si>
    <t>Lê Quang Thịnh</t>
  </si>
  <si>
    <t>Phùng Thị Kim Ngân</t>
  </si>
  <si>
    <t>Mai Ngọc Xuân Phúc</t>
  </si>
  <si>
    <t>Lê Văn Hoài Nam</t>
  </si>
  <si>
    <t>Phạm Thị Kim Tuyến</t>
  </si>
  <si>
    <t>Nguyễn Trung Kiên</t>
  </si>
  <si>
    <t>Phùng Bảo Nam</t>
  </si>
  <si>
    <t>Vũ Linh Giang</t>
  </si>
  <si>
    <t>Mai Đăng Lâm</t>
  </si>
  <si>
    <t>Lương Minh Quân</t>
  </si>
  <si>
    <t>Nguyễn Thị Bảo Trâm</t>
  </si>
  <si>
    <t>PHẠM BẢO KHANG</t>
  </si>
  <si>
    <t>NGUYỄN MẠNH HÀO</t>
  </si>
  <si>
    <t>Nguyễn Kiều My</t>
  </si>
  <si>
    <t>Đỗ Gia Huy</t>
  </si>
  <si>
    <t>Đặng Thị Hoài An</t>
  </si>
  <si>
    <t>Nguyễn Ngọc Hoa</t>
  </si>
  <si>
    <t>Phạm Minh Phúc</t>
  </si>
  <si>
    <t>Nguyễn Thị Dịu</t>
  </si>
  <si>
    <t>Nguyễn Thế Quyết</t>
  </si>
  <si>
    <t>Nguyễn Phương Thu</t>
  </si>
  <si>
    <t>Đào Đức Phong</t>
  </si>
  <si>
    <t>Lê Bảo Khiêm</t>
  </si>
  <si>
    <t>Vũ Xuân Huy</t>
  </si>
  <si>
    <t>Lâm Ánh Dương</t>
  </si>
  <si>
    <t>Trần Thanh Tùng</t>
  </si>
  <si>
    <t>Mai Thị An Như</t>
  </si>
  <si>
    <t>Mai Thị An Bình</t>
  </si>
  <si>
    <t>VŨ DUY THẮNG</t>
  </si>
  <si>
    <t>Đào Phương Thảo</t>
  </si>
  <si>
    <t>Nguyễn Minh Tú</t>
  </si>
  <si>
    <t>Mai Hà Anh</t>
  </si>
  <si>
    <t>Nguyễn Đức Nguyên</t>
  </si>
  <si>
    <t>Phạm Lê Kim Ngân</t>
  </si>
  <si>
    <t>Vũ Thanh Trà</t>
  </si>
  <si>
    <t>Lưu Bảo an</t>
  </si>
  <si>
    <t>Lương Đức Anh</t>
  </si>
  <si>
    <t>Vũ Hồng Quyền</t>
  </si>
  <si>
    <t>VŨ Thảo Quyên</t>
  </si>
  <si>
    <t>Vũ Thị Lan Anh</t>
  </si>
  <si>
    <t>Phạm Khánh Huy</t>
  </si>
  <si>
    <t>Nguyễn Quang Nhật Duy</t>
  </si>
  <si>
    <t>Vũ Ngọc Ánh</t>
  </si>
  <si>
    <t>Lê Quốc Anh</t>
  </si>
  <si>
    <t>Phạm Gia Hòa</t>
  </si>
  <si>
    <t>Vũ lê Phương Thảo</t>
  </si>
  <si>
    <t>Vũ Khánh Phương</t>
  </si>
  <si>
    <t>Trần Vi Diệu</t>
  </si>
  <si>
    <t>Lương Cát Tường</t>
  </si>
  <si>
    <t>Vũ Lê Minh Nhật</t>
  </si>
  <si>
    <t>Đặng Khánh Ngọc</t>
  </si>
  <si>
    <t>Vũ Thiện Sang</t>
  </si>
  <si>
    <t>Đặng Phúc Lâm</t>
  </si>
  <si>
    <t>Lê Mai Loan</t>
  </si>
  <si>
    <t>Đặng Quang hải</t>
  </si>
  <si>
    <t>Vũ Thừa Ân</t>
  </si>
  <si>
    <t>Phạm Đình Minh Quân</t>
  </si>
  <si>
    <t>Vũ Khánh Huyền</t>
  </si>
  <si>
    <t>Trần Anh Khang</t>
  </si>
  <si>
    <t>Đặng Bá Lộc</t>
  </si>
  <si>
    <t>Nguyễn Bảo Long</t>
  </si>
  <si>
    <t>Vũ Bảo Lâm</t>
  </si>
  <si>
    <t>Vũ Chí Thanh</t>
  </si>
  <si>
    <t>Lê Đắc Thanh</t>
  </si>
  <si>
    <t>Lê Ngọc Diệp</t>
  </si>
  <si>
    <t>Nguyễn Trần Anh Quân</t>
  </si>
  <si>
    <t>Lương Chí Tài</t>
  </si>
  <si>
    <t>Đỗ Lê Hoàng Bách</t>
  </si>
  <si>
    <t>Nguyễn Thụ Bảo An</t>
  </si>
  <si>
    <t>Vũ Thị Thanh Hương</t>
  </si>
  <si>
    <t>Vũ Minh Nhi</t>
  </si>
  <si>
    <t>Vũ Trọng Bảo Lâm</t>
  </si>
  <si>
    <t>Cao Khánh Ngân</t>
  </si>
  <si>
    <t>Phạm Thị Hồng Hoa</t>
  </si>
  <si>
    <t>Nguyễn Hiền Nhi</t>
  </si>
  <si>
    <t>Vũ Ánh Ngọc</t>
  </si>
  <si>
    <t>Vũ Hào Kiệt</t>
  </si>
  <si>
    <t>Phạm Khánh Linh</t>
  </si>
  <si>
    <t>Hoàng Nguyễn An Nhã</t>
  </si>
  <si>
    <t>Đoàn Vũ Phong</t>
  </si>
  <si>
    <t>Vũ Huyền Anh</t>
  </si>
  <si>
    <t>Bùi Khánh Vy</t>
  </si>
  <si>
    <t>Vũ Gia Nhật Minh</t>
  </si>
  <si>
    <t>Đoàn Thiên Phú</t>
  </si>
  <si>
    <t>Đoàn Đăng Khoa</t>
  </si>
  <si>
    <t>Đoàn Thị Khánh Như</t>
  </si>
  <si>
    <t>Lương Thi Diệu Anh</t>
  </si>
  <si>
    <t>Dương Đức Duy</t>
  </si>
  <si>
    <t>Lương Ngọc Diễm Thư</t>
  </si>
  <si>
    <t>Vũ Ngọc Diễm</t>
  </si>
  <si>
    <t>Phạm Thị Tuệ Anh</t>
  </si>
  <si>
    <t>Lương Ngọc Linh</t>
  </si>
  <si>
    <t>Nguyễn Thanh Chúc</t>
  </si>
  <si>
    <t>Đoàn Thanh Mai</t>
  </si>
  <si>
    <t>Phạm Anh Thư</t>
  </si>
  <si>
    <t>Phạm Hải Nam</t>
  </si>
  <si>
    <t>Dương Đăng Khoa</t>
  </si>
  <si>
    <t>Vũ Đức Tài</t>
  </si>
  <si>
    <t>Vũ Minh Anh</t>
  </si>
  <si>
    <t>Bùi Minh Quân</t>
  </si>
  <si>
    <t>Phạm Thị Ngọc Nhi</t>
  </si>
  <si>
    <t>Phan Minh Khôi</t>
  </si>
  <si>
    <t>Đoàn Phương Linh</t>
  </si>
  <si>
    <t>Lê Đức Hiếu</t>
  </si>
  <si>
    <t>Vũ Hồng Đức</t>
  </si>
  <si>
    <t>Vũ Diễm Quỳnh</t>
  </si>
  <si>
    <t>Vũ Khánh Hưng</t>
  </si>
  <si>
    <t>Phạm Ngọc Minh Hiền</t>
  </si>
  <si>
    <t>Nguyễn Thị Hà Trang</t>
  </si>
  <si>
    <t>Nguyễn Khánh Lâm</t>
  </si>
  <si>
    <t>Trần Linh Anh</t>
  </si>
  <si>
    <t>Lương Thị Bảo Ngọc</t>
  </si>
  <si>
    <t>Vũ Tường Vy</t>
  </si>
  <si>
    <t>Vũ An Bình</t>
  </si>
  <si>
    <t>Nguyễn Linh Bảo Ngọc</t>
  </si>
  <si>
    <t>Vũ Văn Nguyên</t>
  </si>
  <si>
    <t>Vũ Mai Phương</t>
  </si>
  <si>
    <t xml:space="preserve"> Nguyễn Hồng Phúc </t>
  </si>
  <si>
    <t>Nguyễn Gia Huy</t>
  </si>
  <si>
    <t>Lương Hải Đăng</t>
  </si>
  <si>
    <t>Trần Văn Gia Huy</t>
  </si>
  <si>
    <t>Lê Việt Dũng</t>
  </si>
  <si>
    <t>Mai Khắc Việt</t>
  </si>
  <si>
    <t>Trần Văn Anh Việt</t>
  </si>
  <si>
    <t>Nguyễn Hải Đăng</t>
  </si>
  <si>
    <t>Nguyễn Bình An</t>
  </si>
  <si>
    <t>Nguyễn Khánh Ly</t>
  </si>
  <si>
    <t>Vũ Thế Minh</t>
  </si>
  <si>
    <t>Mai Thạch Gia Hưng</t>
  </si>
  <si>
    <t>Phạm Gia Hân</t>
  </si>
  <si>
    <t>Vũ Đức Lâm</t>
  </si>
  <si>
    <t>Vũ Quỳnh Thu</t>
  </si>
  <si>
    <t>Vũ Thị Kim Ngân</t>
  </si>
  <si>
    <t>Phạm Gia Huy</t>
  </si>
  <si>
    <t>Vũ Thị Khánh Ngân</t>
  </si>
  <si>
    <t>Nguyễn Phương Thùy</t>
  </si>
  <si>
    <t>Phạm Thùy Dương</t>
  </si>
  <si>
    <t>Vũ Tăng Minh Trí</t>
  </si>
  <si>
    <t>Nguyễn Ngọc Bích</t>
  </si>
  <si>
    <t>Lương Uyên Nhi</t>
  </si>
  <si>
    <t>Lương Đăng Quang</t>
  </si>
  <si>
    <t>Đỗ Trung Khánh</t>
  </si>
  <si>
    <t>Lương Phạm Anh Khôi</t>
  </si>
  <si>
    <t>Mai Thạch Phong</t>
  </si>
  <si>
    <t>Nguyễn Minh Hà</t>
  </si>
  <si>
    <t>Trần Minh Nhật</t>
  </si>
  <si>
    <t>Nguyễn Thị Thanh Thư</t>
  </si>
  <si>
    <t>Vũ Gia Linh</t>
  </si>
  <si>
    <t>Trần Đức Phúc</t>
  </si>
  <si>
    <t>Vũ Phương Thảo B</t>
  </si>
  <si>
    <t>Đặng Tiến Thành</t>
  </si>
  <si>
    <t>Vũ Phương Thảo A</t>
  </si>
  <si>
    <t>Nguyễn Thị Hương Lan</t>
  </si>
  <si>
    <t>Phạm Đình Phong</t>
  </si>
  <si>
    <t>Đặng Gia Huy</t>
  </si>
  <si>
    <t>Nguyễn Cao Nguyên An</t>
  </si>
  <si>
    <t>Nguyễn Khánh Linh</t>
  </si>
  <si>
    <t>Nguyễn Hoàng Tiến</t>
  </si>
  <si>
    <t>Bùi Diễm My</t>
  </si>
  <si>
    <t>Lê Anh Kiệt</t>
  </si>
  <si>
    <t>Trần Đức Hùng</t>
  </si>
  <si>
    <t>Trần Thị Phúc Anh</t>
  </si>
  <si>
    <t>Nguyễn Thanh Vân</t>
  </si>
  <si>
    <t>Lê Bảo Khôi</t>
  </si>
  <si>
    <t>Trần Thị Như Ý</t>
  </si>
  <si>
    <t>Nguyễn Anh Quân</t>
  </si>
  <si>
    <t>Nguyễn Minh Thành</t>
  </si>
  <si>
    <t>Phạm Gia Khánh</t>
  </si>
  <si>
    <t>Đặng Anh Đức</t>
  </si>
  <si>
    <t>Ngô Gia Hân</t>
  </si>
  <si>
    <t>Mai Công Xuân Trường</t>
  </si>
  <si>
    <t>Đoàn Trọng Dũng</t>
  </si>
  <si>
    <t>Nguyễn Quang Phú</t>
  </si>
  <si>
    <t>Nguyễn Khánh Chi</t>
  </si>
  <si>
    <t>Đỗ Mỹ Linh</t>
  </si>
  <si>
    <t>Bùi Văn Quý</t>
  </si>
  <si>
    <t>Nguyễn Thị Ngọc Hân</t>
  </si>
  <si>
    <t>Vũ Hải Đăng</t>
  </si>
  <si>
    <t>Trần Nguyễn Thị Mỹ Duyên</t>
  </si>
  <si>
    <t>Phạm Văn Phúc</t>
  </si>
  <si>
    <t>Trần Ngọc An Nhiên</t>
  </si>
  <si>
    <t>Vũ Gia Bảo</t>
  </si>
  <si>
    <t>Mai Thanh Vân</t>
  </si>
  <si>
    <t>Nguyễn Vũ Hà Vy</t>
  </si>
  <si>
    <t>Vũ Văn Đạt</t>
  </si>
  <si>
    <t>Nguyễn Kim Ngân</t>
  </si>
  <si>
    <t>Đặng Minh Lâm</t>
  </si>
  <si>
    <t>Nguyễn Đức Nam</t>
  </si>
  <si>
    <t>Vũ Đức Thiên Khôi</t>
  </si>
  <si>
    <t>Phạm Tuấn Kiệt</t>
  </si>
  <si>
    <t>Phạm Lê Gia Hân</t>
  </si>
  <si>
    <t>Trần Hữu Nghị</t>
  </si>
  <si>
    <t>Vũ Gia Hân</t>
  </si>
  <si>
    <t>Đặng Gia Bảo</t>
  </si>
  <si>
    <t>Nguyễn Thế Trọng</t>
  </si>
  <si>
    <t>Mai Công Tuấn Tú</t>
  </si>
  <si>
    <t>Nguyễn Trí Dũng</t>
  </si>
  <si>
    <t>Trần Vũ Hòang Phúc</t>
  </si>
  <si>
    <t>Vũ Trịnh Gia Linh</t>
  </si>
  <si>
    <t>Phạm Minh Anh</t>
  </si>
  <si>
    <t>Nguyễn Thị Thu</t>
  </si>
  <si>
    <t>Vũ Đào Minh Khang</t>
  </si>
  <si>
    <t>Hoàng Bảo Anh</t>
  </si>
  <si>
    <t>Đặng Thùy Trâm</t>
  </si>
  <si>
    <t>Trần Tam Nhật Minh</t>
  </si>
  <si>
    <t>Nguyễn Quang Hải</t>
  </si>
  <si>
    <t>Đặng Đăng Khôi</t>
  </si>
  <si>
    <t>Đặng Minh Hằng</t>
  </si>
  <si>
    <t>Đặng Thị Minh Châu</t>
  </si>
  <si>
    <t>Lê Khánh Vy</t>
  </si>
  <si>
    <t>Nguyễn Bá Huy</t>
  </si>
  <si>
    <t>Nguyễn Phương Anh</t>
  </si>
  <si>
    <t>Nguyễn Thảo Phương</t>
  </si>
  <si>
    <t>Nguyễn Vũ Gia Hân</t>
  </si>
  <si>
    <t>Nguyễn Vũ Trung Kiên</t>
  </si>
  <si>
    <t>Phạm Huyền Trang</t>
  </si>
  <si>
    <t>Phạm Ngọc Mai</t>
  </si>
  <si>
    <t>Phạm Quốc Vương</t>
  </si>
  <si>
    <t>Phạm Thị Khánh Ngọc</t>
  </si>
  <si>
    <t>Phạm Thị Thảo My</t>
  </si>
  <si>
    <t>Trần Minh Quân</t>
  </si>
  <si>
    <t>Vũ Hà Anh</t>
  </si>
  <si>
    <t>Vũ Hồng Đăng</t>
  </si>
  <si>
    <t>Vũ Ngọc Tuệ Linh</t>
  </si>
  <si>
    <t>Vũ Quốc Anh</t>
  </si>
  <si>
    <t>Vũ Thảo My</t>
  </si>
  <si>
    <t>Vũ Trần Thảo Nguyên</t>
  </si>
  <si>
    <t>Vũ Tuấn Phong</t>
  </si>
  <si>
    <t>Đỗ Công Tùng Bách</t>
  </si>
  <si>
    <t>Nguyễn Vũ Minh Hương</t>
  </si>
  <si>
    <t>Nguyễn Minh Thu</t>
  </si>
  <si>
    <t>Phạm Bảo Vy</t>
  </si>
  <si>
    <t>Nguyễn Phương Uyên</t>
  </si>
  <si>
    <t>Vũ Phạm Như Quỳnh</t>
  </si>
  <si>
    <t>Vũ Lan Anh</t>
  </si>
  <si>
    <t>Vũ Văn Hải Đăng</t>
  </si>
  <si>
    <t>Lương Thiên Phú</t>
  </si>
  <si>
    <t>Vũ Thị Thu Uyên</t>
  </si>
  <si>
    <t>Phạm Trúc Linh</t>
  </si>
  <si>
    <t>Lương Thị Thúy Nga</t>
  </si>
  <si>
    <t>Đinh Phương Anh</t>
  </si>
  <si>
    <t>Vũ Đoàn Quốc Bình</t>
  </si>
  <si>
    <t>Phạm Đức Mạnh</t>
  </si>
  <si>
    <t>Lê Ngọc Hân</t>
  </si>
  <si>
    <t>Vũ Anh Tú</t>
  </si>
  <si>
    <t>Dương Tuệ Lâm</t>
  </si>
  <si>
    <t>Phạm Vũ Tuấn Kiệt</t>
  </si>
  <si>
    <t>Trần Phương Nghi</t>
  </si>
  <si>
    <t>Vũ Tiến Thành</t>
  </si>
  <si>
    <t>Nguyễn Minh Nhật</t>
  </si>
  <si>
    <t>Lương Thị Ánh</t>
  </si>
  <si>
    <t>Nguyễn Ngọc Khôi</t>
  </si>
  <si>
    <t>Vũ Đặng Bảo Anh</t>
  </si>
  <si>
    <t>Vũ Xuân Phúc</t>
  </si>
  <si>
    <t>Đoàn Thị Mỹ Duyên</t>
  </si>
  <si>
    <t>Đoàn Quang Vinh</t>
  </si>
  <si>
    <t>Trần Phương Linh</t>
  </si>
  <si>
    <t>Trương Nguyễn Khánh An</t>
  </si>
  <si>
    <t>Nguyễn Thị Minh Ánh</t>
  </si>
  <si>
    <t>Trần Ánh Dương</t>
  </si>
  <si>
    <t>Vũ Nguyễn Minh Giang</t>
  </si>
  <si>
    <t>Lê Phùng Gia Phúc</t>
  </si>
  <si>
    <t>Phạm Anh Hào</t>
  </si>
  <si>
    <t>Nguyễn Bá Xuân Phúc</t>
  </si>
  <si>
    <t>Bùi Xuân Nam</t>
  </si>
  <si>
    <t>Nguyễn Văn Bình Thuận</t>
  </si>
  <si>
    <t>Phạm Ngọc Đại</t>
  </si>
  <si>
    <t>Phạm Việt Anh</t>
  </si>
  <si>
    <t>Đoàn Văn Việt Phương</t>
  </si>
  <si>
    <t>Đỗ Vũ  Ánh Dương</t>
  </si>
  <si>
    <t>Đoàn Trọng Khang</t>
  </si>
  <si>
    <t>Nguyễn Thị Thanh Thúy</t>
  </si>
  <si>
    <t>Phạm Quỳnh Nga</t>
  </si>
  <si>
    <t>Vũ Kim Ngân</t>
  </si>
  <si>
    <t>Nhà trẻ CT1</t>
  </si>
  <si>
    <t>Nhà trẻ CT2</t>
  </si>
  <si>
    <t>Nhà trẻ CN1</t>
  </si>
  <si>
    <t>Nhà trẻ CN2</t>
  </si>
  <si>
    <t>Nhà trẻ CT3</t>
  </si>
  <si>
    <t>Nhà trẻ CT4</t>
  </si>
  <si>
    <t>Hoàng Minh Nhật</t>
  </si>
  <si>
    <t>Mai Quỳnh Anh</t>
  </si>
  <si>
    <t>Phạm Trâm Anh</t>
  </si>
  <si>
    <t>Lê Gia Hân</t>
  </si>
  <si>
    <t>Phạm Hữu Lộc</t>
  </si>
  <si>
    <t>Đoàn Trọng Phúc</t>
  </si>
  <si>
    <t>Lớp 3 tuổi C6 
( lớp ghép NT)</t>
  </si>
  <si>
    <r>
      <t xml:space="preserve">Đơn vị tính: </t>
    </r>
    <r>
      <rPr>
        <i/>
        <sz val="12"/>
        <color indexed="8"/>
        <rFont val="Times New Roman"/>
        <family val="1"/>
      </rPr>
      <t>đồng</t>
    </r>
  </si>
  <si>
    <r>
      <t xml:space="preserve">Đơn vị tính: </t>
    </r>
    <r>
      <rPr>
        <i/>
        <sz val="11"/>
        <color indexed="8"/>
        <rFont val="VnArial Narrow"/>
        <family val="0"/>
      </rPr>
      <t>đồng</t>
    </r>
  </si>
  <si>
    <t>Tổng nhu cầu kinh phí theo Nghị quyết số 54/2019/NQ-HĐND đề nghị cấp bổ sung: 148.095.375 đồng</t>
  </si>
  <si>
    <t>Tổng số tiền đề nghị cấp bổ sung ghi bằng chữ:  Một trăm bốn mươi tám triệu không trăm chín mươi năm nghìn ba trăm bảy mươi năm đồng</t>
  </si>
  <si>
    <t>Tổng nhu cầu kinh phí theo Nghị quyết số 54/2019/NQ-HĐND đề nghị cấp bổ sung: 148.095.375 đồng./.</t>
  </si>
  <si>
    <t>Tổng số tiền đề nghị cấp bổ sung ghi bằng chữ: Một trăm bốn mươi tám triệu không trăm chín mươi năm nghìn ba trăm bảy mươi năm đồng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</si>
</sst>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##&quot; &quot;###&quot; &quot;###"/>
    <numFmt numFmtId="187" formatCode="_-* #,##0.0&quot; &quot;_ _-;\-* #,##0.0&quot; &quot;_ _-;_-* &quot;-&quot;??&quot; &quot;_ _-;_-@_-"/>
    <numFmt numFmtId="188" formatCode="_-* #,##0&quot; &quot;_ _-;\-* #,##0&quot; &quot;_ _-;_-* &quot;-&quot;??&quot; &quot;_ _-;_-@_-"/>
    <numFmt numFmtId="189" formatCode="_-* #,##0.00&quot; &quot;_ _-;\-* #,##0.00&quot; &quot;_ _-;_-* &quot;-&quot;??&quot; &quot;_ _-;_-@_-"/>
    <numFmt numFmtId="190" formatCode="_-* #,##0.000&quot; &quot;_ _-;\-* #,##0.000&quot; &quot;_ _-;_-* &quot;-&quot;??&quot; &quot;_ _-;_-@_-"/>
    <numFmt numFmtId="191" formatCode="_-* #,##0.0000&quot; &quot;_ _-;\-* #,##0.0000&quot; &quot;_ _-;_-* &quot;-&quot;??&quot; &quot;_ _-;_-@_-"/>
    <numFmt numFmtId="192" formatCode="_-* #,##0.0\ _ _-;\-* #,##0.0\ _ _-;_-* &quot;-&quot;??\ _ _-;_-@_-"/>
    <numFmt numFmtId="193" formatCode="_-* #,##0\ _ _-;\-* #,##0\ _ _-;_-* &quot;-&quot;??\ _ _-;_-@_-"/>
    <numFmt numFmtId="194" formatCode="###\ ###\ ###"/>
    <numFmt numFmtId="195" formatCode="###,###,###"/>
    <numFmt numFmtId="196" formatCode="0;\(0\)"/>
  </numFmts>
  <fonts count="7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name val="Arial"/>
      <family val="2"/>
    </font>
    <font>
      <i/>
      <sz val="11"/>
      <color indexed="8"/>
      <name val="VnArial Narrow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.VnArial Narrow"/>
      <family val="2"/>
    </font>
    <font>
      <sz val="11"/>
      <color indexed="8"/>
      <name val=".VnArial Narrow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VnArial Narrow"/>
      <family val="0"/>
    </font>
    <font>
      <b/>
      <sz val="10"/>
      <color indexed="8"/>
      <name val="VnArial Narrow"/>
      <family val="0"/>
    </font>
    <font>
      <b/>
      <sz val="11"/>
      <color indexed="8"/>
      <name val="VnArial Narrow"/>
      <family val="0"/>
    </font>
    <font>
      <sz val="11"/>
      <color indexed="8"/>
      <name val="VnArial Narrow"/>
      <family val="0"/>
    </font>
    <font>
      <i/>
      <sz val="14"/>
      <color indexed="8"/>
      <name val="Times New Roman"/>
      <family val="1"/>
    </font>
    <font>
      <sz val="11"/>
      <color indexed="10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.VnArial Narrow"/>
      <family val="2"/>
    </font>
    <font>
      <sz val="11"/>
      <color theme="1"/>
      <name val=".VnArial Narrow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VnArial Narrow"/>
      <family val="0"/>
    </font>
    <font>
      <b/>
      <sz val="10"/>
      <color theme="1"/>
      <name val="VnArial Narrow"/>
      <family val="0"/>
    </font>
    <font>
      <b/>
      <sz val="11"/>
      <color theme="1"/>
      <name val="VnArial Narrow"/>
      <family val="0"/>
    </font>
    <font>
      <sz val="11"/>
      <color theme="1"/>
      <name val="VnArial Narrow"/>
      <family val="0"/>
    </font>
    <font>
      <i/>
      <sz val="14"/>
      <color theme="1"/>
      <name val="Times New Roman"/>
      <family val="1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 vertical="center"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6" fontId="6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186" fontId="63" fillId="0" borderId="11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186" fontId="67" fillId="0" borderId="11" xfId="0" applyNumberFormat="1" applyFont="1" applyFill="1" applyBorder="1" applyAlignment="1">
      <alignment horizontal="center" vertical="center" wrapText="1"/>
    </xf>
    <xf numFmtId="186" fontId="67" fillId="0" borderId="11" xfId="0" applyNumberFormat="1" applyFont="1" applyFill="1" applyBorder="1" applyAlignment="1">
      <alignment vertical="center" wrapText="1"/>
    </xf>
    <xf numFmtId="186" fontId="68" fillId="0" borderId="11" xfId="0" applyNumberFormat="1" applyFont="1" applyFill="1" applyBorder="1" applyAlignment="1">
      <alignment vertical="center" wrapText="1"/>
    </xf>
    <xf numFmtId="193" fontId="68" fillId="0" borderId="11" xfId="42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 wrapText="1"/>
    </xf>
    <xf numFmtId="171" fontId="69" fillId="0" borderId="11" xfId="42" applyFont="1" applyFill="1" applyBorder="1" applyAlignment="1">
      <alignment horizontal="right" vertical="center" wrapText="1"/>
    </xf>
    <xf numFmtId="193" fontId="69" fillId="0" borderId="11" xfId="42" applyNumberFormat="1" applyFont="1" applyFill="1" applyBorder="1" applyAlignment="1">
      <alignment horizontal="right" vertical="center" wrapText="1"/>
    </xf>
    <xf numFmtId="186" fontId="68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73" fillId="0" borderId="11" xfId="0" applyFont="1" applyFill="1" applyBorder="1" applyAlignment="1">
      <alignment horizontal="center" vertical="center" wrapText="1"/>
    </xf>
    <xf numFmtId="188" fontId="73" fillId="0" borderId="11" xfId="42" applyNumberFormat="1" applyFont="1" applyFill="1" applyBorder="1" applyAlignment="1">
      <alignment horizontal="right" vertical="center" wrapText="1"/>
    </xf>
    <xf numFmtId="188" fontId="74" fillId="0" borderId="11" xfId="42" applyNumberFormat="1" applyFont="1" applyFill="1" applyBorder="1" applyAlignment="1">
      <alignment horizontal="right" vertical="center" wrapText="1"/>
    </xf>
    <xf numFmtId="188" fontId="75" fillId="0" borderId="11" xfId="42" applyNumberFormat="1" applyFont="1" applyFill="1" applyBorder="1" applyAlignment="1">
      <alignment horizontal="right" vertical="center" wrapText="1"/>
    </xf>
    <xf numFmtId="0" fontId="75" fillId="0" borderId="0" xfId="0" applyFont="1" applyFill="1" applyAlignment="1">
      <alignment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/>
    </xf>
    <xf numFmtId="0" fontId="75" fillId="0" borderId="12" xfId="0" applyFont="1" applyFill="1" applyBorder="1" applyAlignment="1">
      <alignment horizontal="left" wrapText="1"/>
    </xf>
    <xf numFmtId="0" fontId="75" fillId="0" borderId="13" xfId="0" applyFont="1" applyFill="1" applyBorder="1" applyAlignment="1">
      <alignment horizontal="left" wrapText="1"/>
    </xf>
    <xf numFmtId="0" fontId="75" fillId="0" borderId="11" xfId="0" applyFont="1" applyFill="1" applyBorder="1" applyAlignment="1">
      <alignment horizontal="left" wrapText="1"/>
    </xf>
    <xf numFmtId="0" fontId="75" fillId="0" borderId="11" xfId="0" applyNumberFormat="1" applyFont="1" applyFill="1" applyBorder="1" applyAlignment="1" applyProtection="1">
      <alignment horizontal="left" wrapText="1"/>
      <protection/>
    </xf>
    <xf numFmtId="186" fontId="74" fillId="0" borderId="11" xfId="0" applyNumberFormat="1" applyFont="1" applyFill="1" applyBorder="1" applyAlignment="1">
      <alignment horizontal="center" wrapText="1"/>
    </xf>
    <xf numFmtId="186" fontId="74" fillId="0" borderId="11" xfId="0" applyNumberFormat="1" applyFont="1" applyFill="1" applyBorder="1" applyAlignment="1">
      <alignment wrapText="1"/>
    </xf>
    <xf numFmtId="188" fontId="74" fillId="0" borderId="11" xfId="42" applyNumberFormat="1" applyFont="1" applyFill="1" applyBorder="1" applyAlignment="1">
      <alignment horizontal="right" wrapText="1"/>
    </xf>
    <xf numFmtId="0" fontId="75" fillId="0" borderId="0" xfId="0" applyFont="1" applyFill="1" applyAlignment="1">
      <alignment wrapText="1"/>
    </xf>
    <xf numFmtId="186" fontId="75" fillId="0" borderId="11" xfId="0" applyNumberFormat="1" applyFont="1" applyFill="1" applyBorder="1" applyAlignment="1">
      <alignment horizontal="center" wrapText="1"/>
    </xf>
    <xf numFmtId="0" fontId="75" fillId="0" borderId="11" xfId="0" applyFont="1" applyFill="1" applyBorder="1" applyAlignment="1" applyProtection="1">
      <alignment wrapText="1"/>
      <protection locked="0"/>
    </xf>
    <xf numFmtId="186" fontId="75" fillId="0" borderId="11" xfId="0" applyNumberFormat="1" applyFont="1" applyFill="1" applyBorder="1" applyAlignment="1">
      <alignment wrapText="1"/>
    </xf>
    <xf numFmtId="195" fontId="75" fillId="0" borderId="11" xfId="0" applyNumberFormat="1" applyFont="1" applyFill="1" applyBorder="1" applyAlignment="1">
      <alignment/>
    </xf>
    <xf numFmtId="171" fontId="75" fillId="0" borderId="11" xfId="42" applyFont="1" applyFill="1" applyBorder="1" applyAlignment="1">
      <alignment horizontal="center" wrapText="1"/>
    </xf>
    <xf numFmtId="188" fontId="75" fillId="0" borderId="11" xfId="42" applyNumberFormat="1" applyFont="1" applyFill="1" applyBorder="1" applyAlignment="1">
      <alignment horizontal="right" wrapText="1"/>
    </xf>
    <xf numFmtId="196" fontId="75" fillId="0" borderId="13" xfId="0" applyNumberFormat="1" applyFont="1" applyFill="1" applyBorder="1" applyAlignment="1">
      <alignment horizontal="right" wrapText="1"/>
    </xf>
    <xf numFmtId="0" fontId="75" fillId="0" borderId="11" xfId="0" applyFont="1" applyFill="1" applyBorder="1" applyAlignment="1">
      <alignment horizontal="center"/>
    </xf>
    <xf numFmtId="188" fontId="75" fillId="0" borderId="11" xfId="42" applyNumberFormat="1" applyFont="1" applyFill="1" applyBorder="1" applyAlignment="1">
      <alignment wrapText="1"/>
    </xf>
    <xf numFmtId="0" fontId="75" fillId="0" borderId="11" xfId="0" applyFont="1" applyFill="1" applyBorder="1" applyAlignment="1" applyProtection="1">
      <alignment horizontal="left" wrapText="1"/>
      <protection hidden="1"/>
    </xf>
    <xf numFmtId="195" fontId="75" fillId="0" borderId="11" xfId="0" applyNumberFormat="1" applyFont="1" applyFill="1" applyBorder="1" applyAlignment="1">
      <alignment horizontal="center"/>
    </xf>
    <xf numFmtId="196" fontId="75" fillId="0" borderId="11" xfId="0" applyNumberFormat="1" applyFont="1" applyFill="1" applyBorder="1" applyAlignment="1">
      <alignment horizontal="right" wrapText="1"/>
    </xf>
    <xf numFmtId="0" fontId="75" fillId="0" borderId="11" xfId="0" applyNumberFormat="1" applyFont="1" applyFill="1" applyBorder="1" applyAlignment="1">
      <alignment horizontal="right" wrapText="1"/>
    </xf>
    <xf numFmtId="0" fontId="75" fillId="0" borderId="12" xfId="57" applyFont="1" applyFill="1" applyBorder="1" applyAlignment="1">
      <alignment horizontal="left" wrapText="1"/>
      <protection/>
    </xf>
    <xf numFmtId="195" fontId="75" fillId="0" borderId="11" xfId="0" applyNumberFormat="1" applyFont="1" applyFill="1" applyBorder="1" applyAlignment="1">
      <alignment wrapText="1"/>
    </xf>
    <xf numFmtId="0" fontId="75" fillId="0" borderId="14" xfId="57" applyFont="1" applyFill="1" applyBorder="1" applyAlignment="1">
      <alignment horizontal="left" wrapText="1"/>
      <protection/>
    </xf>
    <xf numFmtId="0" fontId="75" fillId="0" borderId="11" xfId="57" applyFont="1" applyFill="1" applyBorder="1" applyAlignment="1">
      <alignment horizontal="left" wrapText="1"/>
      <protection/>
    </xf>
    <xf numFmtId="0" fontId="75" fillId="0" borderId="15" xfId="0" applyFont="1" applyFill="1" applyBorder="1" applyAlignment="1">
      <alignment horizontal="left" wrapText="1"/>
    </xf>
    <xf numFmtId="195" fontId="75" fillId="0" borderId="11" xfId="0" applyNumberFormat="1" applyFont="1" applyFill="1" applyBorder="1" applyAlignment="1">
      <alignment horizontal="right"/>
    </xf>
    <xf numFmtId="0" fontId="75" fillId="0" borderId="16" xfId="0" applyFont="1" applyFill="1" applyBorder="1" applyAlignment="1">
      <alignment wrapText="1"/>
    </xf>
    <xf numFmtId="188" fontId="75" fillId="0" borderId="11" xfId="0" applyNumberFormat="1" applyFont="1" applyFill="1" applyBorder="1" applyAlignment="1">
      <alignment horizontal="right" wrapText="1"/>
    </xf>
    <xf numFmtId="0" fontId="75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/>
    </xf>
    <xf numFmtId="188" fontId="74" fillId="0" borderId="11" xfId="0" applyNumberFormat="1" applyFont="1" applyFill="1" applyBorder="1" applyAlignment="1">
      <alignment horizontal="center" wrapText="1"/>
    </xf>
    <xf numFmtId="0" fontId="75" fillId="0" borderId="11" xfId="58" applyFont="1" applyFill="1" applyBorder="1" applyAlignment="1">
      <alignment horizontal="left"/>
      <protection/>
    </xf>
    <xf numFmtId="0" fontId="75" fillId="0" borderId="15" xfId="58" applyFont="1" applyFill="1" applyBorder="1" applyAlignment="1">
      <alignment horizontal="left"/>
      <protection/>
    </xf>
    <xf numFmtId="0" fontId="75" fillId="0" borderId="11" xfId="58" applyFont="1" applyFill="1" applyBorder="1" applyAlignment="1">
      <alignment/>
      <protection/>
    </xf>
    <xf numFmtId="0" fontId="75" fillId="0" borderId="11" xfId="58" applyFont="1" applyFill="1" applyBorder="1" applyAlignment="1">
      <alignment horizontal="left" wrapText="1"/>
      <protection/>
    </xf>
    <xf numFmtId="0" fontId="75" fillId="0" borderId="17" xfId="58" applyFont="1" applyFill="1" applyBorder="1" applyAlignment="1">
      <alignment horizontal="left" wrapText="1"/>
      <protection/>
    </xf>
    <xf numFmtId="188" fontId="73" fillId="0" borderId="11" xfId="42" applyNumberFormat="1" applyFont="1" applyFill="1" applyBorder="1" applyAlignment="1">
      <alignment horizontal="right" wrapText="1"/>
    </xf>
    <xf numFmtId="188" fontId="72" fillId="0" borderId="11" xfId="42" applyNumberFormat="1" applyFont="1" applyFill="1" applyBorder="1" applyAlignment="1">
      <alignment horizontal="right" wrapText="1"/>
    </xf>
    <xf numFmtId="0" fontId="71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186" fontId="62" fillId="0" borderId="0" xfId="0" applyNumberFormat="1" applyFont="1" applyFill="1" applyBorder="1" applyAlignment="1">
      <alignment horizontal="right" wrapText="1"/>
    </xf>
    <xf numFmtId="186" fontId="62" fillId="0" borderId="0" xfId="0" applyNumberFormat="1" applyFont="1" applyFill="1" applyBorder="1" applyAlignment="1">
      <alignment wrapText="1"/>
    </xf>
    <xf numFmtId="0" fontId="7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6" fillId="0" borderId="0" xfId="0" applyFont="1" applyBorder="1" applyAlignment="1">
      <alignment horizontal="right" vertical="center" wrapText="1"/>
    </xf>
    <xf numFmtId="0" fontId="76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186" fontId="67" fillId="0" borderId="11" xfId="0" applyNumberFormat="1" applyFont="1" applyFill="1" applyBorder="1" applyAlignment="1">
      <alignment horizontal="center" vertical="center" wrapText="1"/>
    </xf>
    <xf numFmtId="193" fontId="63" fillId="0" borderId="0" xfId="0" applyNumberFormat="1" applyFont="1" applyFill="1" applyAlignment="1">
      <alignment vertical="center" wrapText="1"/>
    </xf>
    <xf numFmtId="193" fontId="77" fillId="0" borderId="0" xfId="0" applyNumberFormat="1" applyFont="1" applyFill="1" applyAlignment="1">
      <alignment vertical="center" wrapText="1"/>
    </xf>
    <xf numFmtId="193" fontId="77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193" fontId="76" fillId="0" borderId="0" xfId="0" applyNumberFormat="1" applyFont="1" applyAlignment="1">
      <alignment vertical="center" wrapText="1"/>
    </xf>
    <xf numFmtId="192" fontId="76" fillId="0" borderId="0" xfId="0" applyNumberFormat="1" applyFont="1" applyAlignment="1">
      <alignment vertical="center" wrapText="1"/>
    </xf>
    <xf numFmtId="193" fontId="63" fillId="0" borderId="11" xfId="0" applyNumberFormat="1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6" fontId="74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86" fontId="67" fillId="0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186" fontId="62" fillId="0" borderId="0" xfId="0" applyNumberFormat="1" applyFont="1" applyFill="1" applyBorder="1" applyAlignment="1">
      <alignment horizontal="left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86" fontId="74" fillId="0" borderId="16" xfId="0" applyNumberFormat="1" applyFont="1" applyFill="1" applyBorder="1" applyAlignment="1">
      <alignment horizontal="center" vertical="center" wrapText="1"/>
    </xf>
    <xf numFmtId="186" fontId="74" fillId="0" borderId="20" xfId="0" applyNumberFormat="1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86" fontId="62" fillId="33" borderId="0" xfId="0" applyNumberFormat="1" applyFont="1" applyFill="1" applyBorder="1" applyAlignment="1">
      <alignment horizontal="left" wrapText="1"/>
    </xf>
    <xf numFmtId="0" fontId="65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209550</xdr:rowOff>
    </xdr:from>
    <xdr:to>
      <xdr:col>1</xdr:col>
      <xdr:colOff>1447800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057275" y="4572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200025</xdr:rowOff>
    </xdr:from>
    <xdr:to>
      <xdr:col>2</xdr:col>
      <xdr:colOff>228600</xdr:colOff>
      <xdr:row>1</xdr:row>
      <xdr:rowOff>209550</xdr:rowOff>
    </xdr:to>
    <xdr:sp>
      <xdr:nvSpPr>
        <xdr:cNvPr id="1" name="Straight Connector 5"/>
        <xdr:cNvSpPr>
          <a:spLocks/>
        </xdr:cNvSpPr>
      </xdr:nvSpPr>
      <xdr:spPr>
        <a:xfrm>
          <a:off x="923925" y="447675"/>
          <a:ext cx="11620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</xdr:row>
      <xdr:rowOff>228600</xdr:rowOff>
    </xdr:from>
    <xdr:to>
      <xdr:col>3</xdr:col>
      <xdr:colOff>9525</xdr:colOff>
      <xdr:row>1</xdr:row>
      <xdr:rowOff>228600</xdr:rowOff>
    </xdr:to>
    <xdr:sp>
      <xdr:nvSpPr>
        <xdr:cNvPr id="1" name="Straight Connector 6"/>
        <xdr:cNvSpPr>
          <a:spLocks/>
        </xdr:cNvSpPr>
      </xdr:nvSpPr>
      <xdr:spPr>
        <a:xfrm>
          <a:off x="990600" y="476250"/>
          <a:ext cx="866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4"/>
  <sheetViews>
    <sheetView zoomScalePageLayoutView="0" workbookViewId="0" topLeftCell="A661">
      <selection activeCell="E201" sqref="E201"/>
    </sheetView>
  </sheetViews>
  <sheetFormatPr defaultColWidth="9.00390625" defaultRowHeight="15.75"/>
  <cols>
    <col min="1" max="1" width="3.875" style="8" customWidth="1"/>
    <col min="2" max="2" width="22.00390625" style="25" customWidth="1"/>
    <col min="3" max="3" width="8.375" style="8" customWidth="1"/>
    <col min="4" max="4" width="5.25390625" style="8" customWidth="1"/>
    <col min="5" max="5" width="6.75390625" style="8" customWidth="1"/>
    <col min="6" max="6" width="11.00390625" style="8" customWidth="1"/>
    <col min="7" max="7" width="5.625" style="8" customWidth="1"/>
    <col min="8" max="8" width="8.00390625" style="8" customWidth="1"/>
    <col min="9" max="9" width="11.50390625" style="8" customWidth="1"/>
    <col min="10" max="10" width="5.75390625" style="8" customWidth="1"/>
    <col min="11" max="11" width="7.00390625" style="8" customWidth="1"/>
    <col min="12" max="12" width="11.375" style="8" customWidth="1"/>
    <col min="13" max="13" width="12.125" style="8" customWidth="1"/>
    <col min="14" max="14" width="9.25390625" style="8" customWidth="1"/>
    <col min="15" max="15" width="9.375" style="8" customWidth="1"/>
    <col min="16" max="16" width="12.00390625" style="8" customWidth="1"/>
    <col min="17" max="16384" width="9.00390625" style="8" customWidth="1"/>
  </cols>
  <sheetData>
    <row r="1" spans="1:4" ht="19.5" customHeight="1">
      <c r="A1" s="98" t="s">
        <v>21</v>
      </c>
      <c r="B1" s="98"/>
      <c r="C1" s="98"/>
      <c r="D1" s="98"/>
    </row>
    <row r="2" spans="1:4" ht="19.5" customHeight="1">
      <c r="A2" s="98" t="s">
        <v>22</v>
      </c>
      <c r="B2" s="98"/>
      <c r="C2" s="98"/>
      <c r="D2" s="98"/>
    </row>
    <row r="3" spans="1:3" ht="11.25" customHeight="1">
      <c r="A3" s="10"/>
      <c r="B3" s="23"/>
      <c r="C3" s="10"/>
    </row>
    <row r="4" spans="1:16" ht="42.75" customHeight="1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1" customHeight="1">
      <c r="A5" s="99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21" customHeight="1">
      <c r="A6" s="100" t="s">
        <v>40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25.5" customHeight="1">
      <c r="A7" s="12"/>
      <c r="B7" s="24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01" t="s">
        <v>677</v>
      </c>
      <c r="O7" s="101"/>
      <c r="P7" s="101"/>
    </row>
    <row r="8" spans="1:16" s="26" customFormat="1" ht="27" customHeight="1">
      <c r="A8" s="97" t="s">
        <v>2</v>
      </c>
      <c r="B8" s="97" t="s">
        <v>8</v>
      </c>
      <c r="C8" s="97" t="s">
        <v>9</v>
      </c>
      <c r="D8" s="97" t="s">
        <v>4</v>
      </c>
      <c r="E8" s="97"/>
      <c r="F8" s="97"/>
      <c r="G8" s="97"/>
      <c r="H8" s="97"/>
      <c r="I8" s="97"/>
      <c r="J8" s="97"/>
      <c r="K8" s="97"/>
      <c r="L8" s="97"/>
      <c r="M8" s="97" t="s">
        <v>14</v>
      </c>
      <c r="N8" s="97" t="s">
        <v>23</v>
      </c>
      <c r="O8" s="97"/>
      <c r="P8" s="97" t="s">
        <v>15</v>
      </c>
    </row>
    <row r="9" spans="1:16" s="26" customFormat="1" ht="22.5" customHeight="1">
      <c r="A9" s="97"/>
      <c r="B9" s="97"/>
      <c r="C9" s="97"/>
      <c r="D9" s="97" t="s">
        <v>36</v>
      </c>
      <c r="E9" s="97"/>
      <c r="F9" s="97"/>
      <c r="G9" s="97" t="s">
        <v>37</v>
      </c>
      <c r="H9" s="97"/>
      <c r="I9" s="97"/>
      <c r="J9" s="97" t="s">
        <v>38</v>
      </c>
      <c r="K9" s="97"/>
      <c r="L9" s="97"/>
      <c r="M9" s="97"/>
      <c r="N9" s="97"/>
      <c r="O9" s="97"/>
      <c r="P9" s="97"/>
    </row>
    <row r="10" spans="1:16" s="26" customFormat="1" ht="36.75" customHeight="1">
      <c r="A10" s="97"/>
      <c r="B10" s="97"/>
      <c r="C10" s="97"/>
      <c r="D10" s="97" t="s">
        <v>17</v>
      </c>
      <c r="E10" s="97" t="s">
        <v>13</v>
      </c>
      <c r="F10" s="97" t="s">
        <v>12</v>
      </c>
      <c r="G10" s="97" t="s">
        <v>17</v>
      </c>
      <c r="H10" s="97" t="s">
        <v>13</v>
      </c>
      <c r="I10" s="97" t="s">
        <v>12</v>
      </c>
      <c r="J10" s="97" t="s">
        <v>17</v>
      </c>
      <c r="K10" s="97" t="s">
        <v>13</v>
      </c>
      <c r="L10" s="97" t="s">
        <v>12</v>
      </c>
      <c r="M10" s="97"/>
      <c r="N10" s="97"/>
      <c r="O10" s="97"/>
      <c r="P10" s="97"/>
    </row>
    <row r="11" spans="1:16" s="26" customFormat="1" ht="51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27" t="s">
        <v>10</v>
      </c>
      <c r="O11" s="27" t="s">
        <v>11</v>
      </c>
      <c r="P11" s="97"/>
    </row>
    <row r="12" spans="1:16" s="31" customFormat="1" ht="36.7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 t="s">
        <v>18</v>
      </c>
      <c r="G12" s="34">
        <v>7</v>
      </c>
      <c r="H12" s="34">
        <v>8</v>
      </c>
      <c r="I12" s="34" t="s">
        <v>34</v>
      </c>
      <c r="J12" s="34">
        <v>10</v>
      </c>
      <c r="K12" s="34">
        <v>11</v>
      </c>
      <c r="L12" s="34" t="s">
        <v>19</v>
      </c>
      <c r="M12" s="34" t="s">
        <v>35</v>
      </c>
      <c r="N12" s="34">
        <v>23</v>
      </c>
      <c r="O12" s="34">
        <v>24</v>
      </c>
      <c r="P12" s="34" t="s">
        <v>20</v>
      </c>
    </row>
    <row r="13" spans="1:16" s="43" customFormat="1" ht="36.75" customHeight="1">
      <c r="A13" s="40">
        <v>1</v>
      </c>
      <c r="B13" s="41" t="s">
        <v>48</v>
      </c>
      <c r="C13" s="42"/>
      <c r="D13" s="42"/>
      <c r="E13" s="42"/>
      <c r="F13" s="42">
        <f>SUM(F14:F32)</f>
        <v>1173000</v>
      </c>
      <c r="G13" s="42"/>
      <c r="H13" s="42"/>
      <c r="I13" s="42">
        <f>SUM(I14:I32)</f>
        <v>1426000</v>
      </c>
      <c r="J13" s="42"/>
      <c r="K13" s="42"/>
      <c r="L13" s="42">
        <f>SUM(L14:L32)</f>
        <v>1610000</v>
      </c>
      <c r="M13" s="42">
        <f>SUM(M14:M32)</f>
        <v>4209000</v>
      </c>
      <c r="N13" s="42">
        <f>SUM(N14:N32)</f>
        <v>0</v>
      </c>
      <c r="O13" s="42">
        <f>SUM(O14:O32)</f>
        <v>0</v>
      </c>
      <c r="P13" s="42">
        <f>SUM(P14:P32)</f>
        <v>4209000</v>
      </c>
    </row>
    <row r="14" spans="1:16" s="43" customFormat="1" ht="36.75" customHeight="1">
      <c r="A14" s="44">
        <v>1</v>
      </c>
      <c r="B14" s="45" t="s">
        <v>72</v>
      </c>
      <c r="C14" s="46">
        <v>92000</v>
      </c>
      <c r="D14" s="47">
        <v>9</v>
      </c>
      <c r="E14" s="48">
        <f>IF(D14=0,0,IF(D14&lt;=5,0.25,IF(D14&lt;=10,0.5,IF(D14&lt;=15,0.75,1))))</f>
        <v>0.5</v>
      </c>
      <c r="F14" s="49">
        <f>C14*E14</f>
        <v>46000</v>
      </c>
      <c r="G14" s="55">
        <v>19</v>
      </c>
      <c r="H14" s="48">
        <f>IF(G14=0,0,IF(G14&lt;=5,0.25,IF(G14&lt;=10,0.5,IF(G14&lt;=15,0.75,1))))</f>
        <v>1</v>
      </c>
      <c r="I14" s="49">
        <f>C14*H14</f>
        <v>92000</v>
      </c>
      <c r="J14" s="55">
        <v>6</v>
      </c>
      <c r="K14" s="48">
        <f>IF(J14=0,0,IF(J14&lt;=5,0.25,IF(J14&lt;=10,0.5,IF(J14&lt;=15,0.75,1))))</f>
        <v>0.5</v>
      </c>
      <c r="L14" s="49">
        <f>C14*K14</f>
        <v>46000</v>
      </c>
      <c r="M14" s="49">
        <f>L14+I14+F14</f>
        <v>184000</v>
      </c>
      <c r="N14" s="49"/>
      <c r="O14" s="49"/>
      <c r="P14" s="49">
        <f>M14-N14-O14</f>
        <v>184000</v>
      </c>
    </row>
    <row r="15" spans="1:16" s="43" customFormat="1" ht="36.75" customHeight="1">
      <c r="A15" s="44">
        <v>2</v>
      </c>
      <c r="B15" s="45" t="s">
        <v>73</v>
      </c>
      <c r="C15" s="46">
        <v>92000</v>
      </c>
      <c r="D15" s="47">
        <v>19</v>
      </c>
      <c r="E15" s="48">
        <f>IF(D15=0,0,IF(D15&lt;=5,0.25,IF(D15&lt;=10,0.5,IF(D15&lt;=15,0.75,1))))</f>
        <v>1</v>
      </c>
      <c r="F15" s="49">
        <f>C15*E15</f>
        <v>92000</v>
      </c>
      <c r="G15" s="55">
        <v>20</v>
      </c>
      <c r="H15" s="48">
        <f>IF(G15=0,0,IF(G15&lt;=5,0.25,IF(G15&lt;=10,0.5,IF(G15&lt;=15,0.75,1))))</f>
        <v>1</v>
      </c>
      <c r="I15" s="49">
        <f>C15*H15</f>
        <v>92000</v>
      </c>
      <c r="J15" s="55">
        <v>21</v>
      </c>
      <c r="K15" s="48">
        <f>IF(J15=0,0,IF(J15&lt;=5,0.25,IF(J15&lt;=10,0.5,IF(J15&lt;=15,0.75,1))))</f>
        <v>1</v>
      </c>
      <c r="L15" s="49">
        <f>C15*K15</f>
        <v>92000</v>
      </c>
      <c r="M15" s="49">
        <f>L15+I15+F15</f>
        <v>276000</v>
      </c>
      <c r="N15" s="49"/>
      <c r="O15" s="49"/>
      <c r="P15" s="49">
        <f>M15-N15-O15</f>
        <v>276000</v>
      </c>
    </row>
    <row r="16" spans="1:16" s="43" customFormat="1" ht="36.75" customHeight="1">
      <c r="A16" s="44">
        <v>3</v>
      </c>
      <c r="B16" s="45" t="s">
        <v>74</v>
      </c>
      <c r="C16" s="46">
        <v>92000</v>
      </c>
      <c r="D16" s="47">
        <v>19</v>
      </c>
      <c r="E16" s="48">
        <f aca="true" t="shared" si="0" ref="E16:E32">IF(D16=0,0,IF(D16&lt;=5,0.25,IF(D16&lt;=10,0.5,IF(D16&lt;=15,0.75,1))))</f>
        <v>1</v>
      </c>
      <c r="F16" s="49">
        <f aca="true" t="shared" si="1" ref="F16:F32">C16*E16</f>
        <v>92000</v>
      </c>
      <c r="G16" s="55">
        <v>21</v>
      </c>
      <c r="H16" s="48">
        <f aca="true" t="shared" si="2" ref="H16:H32">IF(G16=0,0,IF(G16&lt;=5,0.25,IF(G16&lt;=10,0.5,IF(G16&lt;=15,0.75,1))))</f>
        <v>1</v>
      </c>
      <c r="I16" s="49">
        <f aca="true" t="shared" si="3" ref="I16:I32">C16*H16</f>
        <v>92000</v>
      </c>
      <c r="J16" s="55">
        <v>21</v>
      </c>
      <c r="K16" s="48">
        <f aca="true" t="shared" si="4" ref="K16:K32">IF(J16=0,0,IF(J16&lt;=5,0.25,IF(J16&lt;=10,0.5,IF(J16&lt;=15,0.75,1))))</f>
        <v>1</v>
      </c>
      <c r="L16" s="49">
        <f aca="true" t="shared" si="5" ref="L16:L32">C16*K16</f>
        <v>92000</v>
      </c>
      <c r="M16" s="49">
        <f aca="true" t="shared" si="6" ref="M16:M32">L16+I16+F16</f>
        <v>276000</v>
      </c>
      <c r="N16" s="49"/>
      <c r="O16" s="49"/>
      <c r="P16" s="49">
        <f aca="true" t="shared" si="7" ref="P16:P32">M16-N16-O16</f>
        <v>276000</v>
      </c>
    </row>
    <row r="17" spans="1:16" s="43" customFormat="1" ht="36.75" customHeight="1">
      <c r="A17" s="44">
        <v>4</v>
      </c>
      <c r="B17" s="45" t="s">
        <v>75</v>
      </c>
      <c r="C17" s="46">
        <v>92000</v>
      </c>
      <c r="D17" s="47">
        <v>17</v>
      </c>
      <c r="E17" s="48">
        <f t="shared" si="0"/>
        <v>1</v>
      </c>
      <c r="F17" s="49">
        <f t="shared" si="1"/>
        <v>92000</v>
      </c>
      <c r="G17" s="55">
        <v>20</v>
      </c>
      <c r="H17" s="48">
        <f t="shared" si="2"/>
        <v>1</v>
      </c>
      <c r="I17" s="49">
        <f t="shared" si="3"/>
        <v>92000</v>
      </c>
      <c r="J17" s="55">
        <v>15</v>
      </c>
      <c r="K17" s="48">
        <f t="shared" si="4"/>
        <v>0.75</v>
      </c>
      <c r="L17" s="49">
        <f t="shared" si="5"/>
        <v>69000</v>
      </c>
      <c r="M17" s="49">
        <f t="shared" si="6"/>
        <v>253000</v>
      </c>
      <c r="N17" s="49"/>
      <c r="O17" s="49"/>
      <c r="P17" s="49">
        <f t="shared" si="7"/>
        <v>253000</v>
      </c>
    </row>
    <row r="18" spans="1:16" s="43" customFormat="1" ht="36.75" customHeight="1">
      <c r="A18" s="44">
        <v>5</v>
      </c>
      <c r="B18" s="45" t="s">
        <v>76</v>
      </c>
      <c r="C18" s="46">
        <v>92000</v>
      </c>
      <c r="D18" s="47">
        <v>19</v>
      </c>
      <c r="E18" s="48">
        <f t="shared" si="0"/>
        <v>1</v>
      </c>
      <c r="F18" s="49">
        <f t="shared" si="1"/>
        <v>92000</v>
      </c>
      <c r="G18" s="55">
        <v>19</v>
      </c>
      <c r="H18" s="48">
        <f t="shared" si="2"/>
        <v>1</v>
      </c>
      <c r="I18" s="49">
        <f t="shared" si="3"/>
        <v>92000</v>
      </c>
      <c r="J18" s="55">
        <v>20</v>
      </c>
      <c r="K18" s="48">
        <f t="shared" si="4"/>
        <v>1</v>
      </c>
      <c r="L18" s="49">
        <f t="shared" si="5"/>
        <v>92000</v>
      </c>
      <c r="M18" s="49">
        <f t="shared" si="6"/>
        <v>276000</v>
      </c>
      <c r="N18" s="49"/>
      <c r="O18" s="49"/>
      <c r="P18" s="49">
        <f t="shared" si="7"/>
        <v>276000</v>
      </c>
    </row>
    <row r="19" spans="1:16" s="43" customFormat="1" ht="36.75" customHeight="1">
      <c r="A19" s="44">
        <v>6</v>
      </c>
      <c r="B19" s="45" t="s">
        <v>77</v>
      </c>
      <c r="C19" s="46">
        <v>92000</v>
      </c>
      <c r="D19" s="47">
        <v>13</v>
      </c>
      <c r="E19" s="48">
        <f t="shared" si="0"/>
        <v>0.75</v>
      </c>
      <c r="F19" s="49">
        <f t="shared" si="1"/>
        <v>69000</v>
      </c>
      <c r="G19" s="55">
        <v>12</v>
      </c>
      <c r="H19" s="48">
        <f t="shared" si="2"/>
        <v>0.75</v>
      </c>
      <c r="I19" s="49">
        <f t="shared" si="3"/>
        <v>69000</v>
      </c>
      <c r="J19" s="55">
        <v>21</v>
      </c>
      <c r="K19" s="48">
        <f t="shared" si="4"/>
        <v>1</v>
      </c>
      <c r="L19" s="49">
        <f t="shared" si="5"/>
        <v>92000</v>
      </c>
      <c r="M19" s="49">
        <f t="shared" si="6"/>
        <v>230000</v>
      </c>
      <c r="N19" s="49"/>
      <c r="O19" s="49"/>
      <c r="P19" s="49">
        <f t="shared" si="7"/>
        <v>230000</v>
      </c>
    </row>
    <row r="20" spans="1:16" s="43" customFormat="1" ht="36.75" customHeight="1">
      <c r="A20" s="44">
        <v>7</v>
      </c>
      <c r="B20" s="45" t="s">
        <v>78</v>
      </c>
      <c r="C20" s="46">
        <v>92000</v>
      </c>
      <c r="D20" s="47">
        <v>17</v>
      </c>
      <c r="E20" s="48">
        <f t="shared" si="0"/>
        <v>1</v>
      </c>
      <c r="F20" s="49">
        <f t="shared" si="1"/>
        <v>92000</v>
      </c>
      <c r="G20" s="55">
        <v>18</v>
      </c>
      <c r="H20" s="48">
        <f t="shared" si="2"/>
        <v>1</v>
      </c>
      <c r="I20" s="49">
        <f t="shared" si="3"/>
        <v>92000</v>
      </c>
      <c r="J20" s="55">
        <v>17</v>
      </c>
      <c r="K20" s="48">
        <f t="shared" si="4"/>
        <v>1</v>
      </c>
      <c r="L20" s="49">
        <f t="shared" si="5"/>
        <v>92000</v>
      </c>
      <c r="M20" s="49">
        <f t="shared" si="6"/>
        <v>276000</v>
      </c>
      <c r="N20" s="49"/>
      <c r="O20" s="49"/>
      <c r="P20" s="49">
        <f t="shared" si="7"/>
        <v>276000</v>
      </c>
    </row>
    <row r="21" spans="1:16" s="43" customFormat="1" ht="36.75" customHeight="1">
      <c r="A21" s="44">
        <v>8</v>
      </c>
      <c r="B21" s="45" t="s">
        <v>79</v>
      </c>
      <c r="C21" s="46">
        <v>92000</v>
      </c>
      <c r="D21" s="47">
        <v>10</v>
      </c>
      <c r="E21" s="48">
        <f t="shared" si="0"/>
        <v>0.5</v>
      </c>
      <c r="F21" s="49">
        <f t="shared" si="1"/>
        <v>46000</v>
      </c>
      <c r="G21" s="55">
        <v>4</v>
      </c>
      <c r="H21" s="48">
        <f t="shared" si="2"/>
        <v>0.25</v>
      </c>
      <c r="I21" s="49">
        <f t="shared" si="3"/>
        <v>23000</v>
      </c>
      <c r="J21" s="55">
        <v>7</v>
      </c>
      <c r="K21" s="48">
        <f t="shared" si="4"/>
        <v>0.5</v>
      </c>
      <c r="L21" s="49">
        <f t="shared" si="5"/>
        <v>46000</v>
      </c>
      <c r="M21" s="49">
        <f t="shared" si="6"/>
        <v>115000</v>
      </c>
      <c r="N21" s="49"/>
      <c r="O21" s="49"/>
      <c r="P21" s="49">
        <f t="shared" si="7"/>
        <v>115000</v>
      </c>
    </row>
    <row r="22" spans="1:16" s="43" customFormat="1" ht="36.75" customHeight="1">
      <c r="A22" s="44">
        <v>9</v>
      </c>
      <c r="B22" s="45" t="s">
        <v>80</v>
      </c>
      <c r="C22" s="46">
        <v>92000</v>
      </c>
      <c r="D22" s="47">
        <v>18</v>
      </c>
      <c r="E22" s="48">
        <f t="shared" si="0"/>
        <v>1</v>
      </c>
      <c r="F22" s="49">
        <f t="shared" si="1"/>
        <v>92000</v>
      </c>
      <c r="G22" s="55">
        <v>20</v>
      </c>
      <c r="H22" s="48">
        <f t="shared" si="2"/>
        <v>1</v>
      </c>
      <c r="I22" s="49">
        <f t="shared" si="3"/>
        <v>92000</v>
      </c>
      <c r="J22" s="55">
        <v>21</v>
      </c>
      <c r="K22" s="48">
        <f t="shared" si="4"/>
        <v>1</v>
      </c>
      <c r="L22" s="49">
        <f t="shared" si="5"/>
        <v>92000</v>
      </c>
      <c r="M22" s="49">
        <f t="shared" si="6"/>
        <v>276000</v>
      </c>
      <c r="N22" s="49"/>
      <c r="O22" s="49"/>
      <c r="P22" s="49">
        <f t="shared" si="7"/>
        <v>276000</v>
      </c>
    </row>
    <row r="23" spans="1:16" s="43" customFormat="1" ht="36.75" customHeight="1">
      <c r="A23" s="44">
        <v>10</v>
      </c>
      <c r="B23" s="45" t="s">
        <v>81</v>
      </c>
      <c r="C23" s="46">
        <v>92000</v>
      </c>
      <c r="D23" s="47">
        <v>19</v>
      </c>
      <c r="E23" s="48">
        <f t="shared" si="0"/>
        <v>1</v>
      </c>
      <c r="F23" s="49">
        <f t="shared" si="1"/>
        <v>92000</v>
      </c>
      <c r="G23" s="55">
        <v>21</v>
      </c>
      <c r="H23" s="48">
        <f t="shared" si="2"/>
        <v>1</v>
      </c>
      <c r="I23" s="49">
        <f t="shared" si="3"/>
        <v>92000</v>
      </c>
      <c r="J23" s="55">
        <v>21</v>
      </c>
      <c r="K23" s="48">
        <f t="shared" si="4"/>
        <v>1</v>
      </c>
      <c r="L23" s="49">
        <f t="shared" si="5"/>
        <v>92000</v>
      </c>
      <c r="M23" s="49">
        <f t="shared" si="6"/>
        <v>276000</v>
      </c>
      <c r="N23" s="49"/>
      <c r="O23" s="49"/>
      <c r="P23" s="49">
        <f t="shared" si="7"/>
        <v>276000</v>
      </c>
    </row>
    <row r="24" spans="1:16" s="43" customFormat="1" ht="36.75" customHeight="1">
      <c r="A24" s="44">
        <v>11</v>
      </c>
      <c r="B24" s="45" t="s">
        <v>82</v>
      </c>
      <c r="C24" s="46">
        <v>92000</v>
      </c>
      <c r="D24" s="47">
        <v>18</v>
      </c>
      <c r="E24" s="48">
        <f t="shared" si="0"/>
        <v>1</v>
      </c>
      <c r="F24" s="49">
        <f t="shared" si="1"/>
        <v>92000</v>
      </c>
      <c r="G24" s="55">
        <v>17</v>
      </c>
      <c r="H24" s="48">
        <f t="shared" si="2"/>
        <v>1</v>
      </c>
      <c r="I24" s="49">
        <f t="shared" si="3"/>
        <v>92000</v>
      </c>
      <c r="J24" s="55">
        <v>16</v>
      </c>
      <c r="K24" s="48">
        <f t="shared" si="4"/>
        <v>1</v>
      </c>
      <c r="L24" s="49">
        <f t="shared" si="5"/>
        <v>92000</v>
      </c>
      <c r="M24" s="49">
        <f t="shared" si="6"/>
        <v>276000</v>
      </c>
      <c r="N24" s="49"/>
      <c r="O24" s="49"/>
      <c r="P24" s="49">
        <f t="shared" si="7"/>
        <v>276000</v>
      </c>
    </row>
    <row r="25" spans="1:16" s="43" customFormat="1" ht="36.75" customHeight="1">
      <c r="A25" s="44">
        <v>12</v>
      </c>
      <c r="B25" s="45" t="s">
        <v>83</v>
      </c>
      <c r="C25" s="46">
        <v>92000</v>
      </c>
      <c r="D25" s="47">
        <v>15</v>
      </c>
      <c r="E25" s="48">
        <f t="shared" si="0"/>
        <v>0.75</v>
      </c>
      <c r="F25" s="49">
        <f t="shared" si="1"/>
        <v>69000</v>
      </c>
      <c r="G25" s="55">
        <v>20</v>
      </c>
      <c r="H25" s="48">
        <f t="shared" si="2"/>
        <v>1</v>
      </c>
      <c r="I25" s="49">
        <f t="shared" si="3"/>
        <v>92000</v>
      </c>
      <c r="J25" s="55">
        <v>20</v>
      </c>
      <c r="K25" s="48">
        <f t="shared" si="4"/>
        <v>1</v>
      </c>
      <c r="L25" s="49">
        <f t="shared" si="5"/>
        <v>92000</v>
      </c>
      <c r="M25" s="49">
        <f t="shared" si="6"/>
        <v>253000</v>
      </c>
      <c r="N25" s="49"/>
      <c r="O25" s="49"/>
      <c r="P25" s="49">
        <f t="shared" si="7"/>
        <v>253000</v>
      </c>
    </row>
    <row r="26" spans="1:16" s="43" customFormat="1" ht="36.75" customHeight="1">
      <c r="A26" s="44">
        <v>13</v>
      </c>
      <c r="B26" s="45" t="s">
        <v>84</v>
      </c>
      <c r="C26" s="46">
        <v>92000</v>
      </c>
      <c r="D26" s="47">
        <v>12</v>
      </c>
      <c r="E26" s="48">
        <f t="shared" si="0"/>
        <v>0.75</v>
      </c>
      <c r="F26" s="49">
        <f t="shared" si="1"/>
        <v>69000</v>
      </c>
      <c r="G26" s="55">
        <v>18</v>
      </c>
      <c r="H26" s="48">
        <f t="shared" si="2"/>
        <v>1</v>
      </c>
      <c r="I26" s="49">
        <f t="shared" si="3"/>
        <v>92000</v>
      </c>
      <c r="J26" s="55">
        <v>21</v>
      </c>
      <c r="K26" s="48">
        <f t="shared" si="4"/>
        <v>1</v>
      </c>
      <c r="L26" s="49">
        <f t="shared" si="5"/>
        <v>92000</v>
      </c>
      <c r="M26" s="49">
        <f t="shared" si="6"/>
        <v>253000</v>
      </c>
      <c r="N26" s="49"/>
      <c r="O26" s="49"/>
      <c r="P26" s="49">
        <f t="shared" si="7"/>
        <v>253000</v>
      </c>
    </row>
    <row r="27" spans="1:16" s="43" customFormat="1" ht="36.75" customHeight="1">
      <c r="A27" s="44">
        <v>14</v>
      </c>
      <c r="B27" s="45" t="s">
        <v>85</v>
      </c>
      <c r="C27" s="46">
        <v>92000</v>
      </c>
      <c r="D27" s="47">
        <v>13</v>
      </c>
      <c r="E27" s="48">
        <f t="shared" si="0"/>
        <v>0.75</v>
      </c>
      <c r="F27" s="49">
        <f t="shared" si="1"/>
        <v>69000</v>
      </c>
      <c r="G27" s="55">
        <v>21</v>
      </c>
      <c r="H27" s="48">
        <f t="shared" si="2"/>
        <v>1</v>
      </c>
      <c r="I27" s="49">
        <f t="shared" si="3"/>
        <v>92000</v>
      </c>
      <c r="J27" s="55">
        <v>21</v>
      </c>
      <c r="K27" s="48">
        <f t="shared" si="4"/>
        <v>1</v>
      </c>
      <c r="L27" s="49">
        <f t="shared" si="5"/>
        <v>92000</v>
      </c>
      <c r="M27" s="49">
        <f t="shared" si="6"/>
        <v>253000</v>
      </c>
      <c r="N27" s="49"/>
      <c r="O27" s="49"/>
      <c r="P27" s="49">
        <f t="shared" si="7"/>
        <v>253000</v>
      </c>
    </row>
    <row r="28" spans="1:16" s="43" customFormat="1" ht="36.75" customHeight="1">
      <c r="A28" s="44">
        <v>15</v>
      </c>
      <c r="B28" s="45" t="s">
        <v>86</v>
      </c>
      <c r="C28" s="46">
        <v>92000</v>
      </c>
      <c r="D28" s="47">
        <v>15</v>
      </c>
      <c r="E28" s="48">
        <f t="shared" si="0"/>
        <v>0.75</v>
      </c>
      <c r="F28" s="49">
        <f t="shared" si="1"/>
        <v>69000</v>
      </c>
      <c r="G28" s="55">
        <v>18</v>
      </c>
      <c r="H28" s="48">
        <f t="shared" si="2"/>
        <v>1</v>
      </c>
      <c r="I28" s="49">
        <f t="shared" si="3"/>
        <v>92000</v>
      </c>
      <c r="J28" s="55">
        <v>19</v>
      </c>
      <c r="K28" s="48">
        <f t="shared" si="4"/>
        <v>1</v>
      </c>
      <c r="L28" s="49">
        <f t="shared" si="5"/>
        <v>92000</v>
      </c>
      <c r="M28" s="49">
        <f t="shared" si="6"/>
        <v>253000</v>
      </c>
      <c r="N28" s="49"/>
      <c r="O28" s="49"/>
      <c r="P28" s="49">
        <f t="shared" si="7"/>
        <v>253000</v>
      </c>
    </row>
    <row r="29" spans="1:16" s="43" customFormat="1" ht="36.75" customHeight="1">
      <c r="A29" s="44">
        <v>16</v>
      </c>
      <c r="B29" s="38" t="s">
        <v>87</v>
      </c>
      <c r="C29" s="46">
        <v>92000</v>
      </c>
      <c r="D29" s="51"/>
      <c r="E29" s="48">
        <f t="shared" si="0"/>
        <v>0</v>
      </c>
      <c r="F29" s="49">
        <f t="shared" si="1"/>
        <v>0</v>
      </c>
      <c r="G29" s="55">
        <v>11</v>
      </c>
      <c r="H29" s="48">
        <f t="shared" si="2"/>
        <v>0.75</v>
      </c>
      <c r="I29" s="49">
        <f t="shared" si="3"/>
        <v>69000</v>
      </c>
      <c r="J29" s="55">
        <v>15</v>
      </c>
      <c r="K29" s="48">
        <f t="shared" si="4"/>
        <v>0.75</v>
      </c>
      <c r="L29" s="49">
        <f t="shared" si="5"/>
        <v>69000</v>
      </c>
      <c r="M29" s="49">
        <f t="shared" si="6"/>
        <v>138000</v>
      </c>
      <c r="N29" s="49"/>
      <c r="O29" s="49"/>
      <c r="P29" s="49">
        <f t="shared" si="7"/>
        <v>138000</v>
      </c>
    </row>
    <row r="30" spans="1:16" s="43" customFormat="1" ht="36.75" customHeight="1">
      <c r="A30" s="44">
        <v>17</v>
      </c>
      <c r="B30" s="38" t="s">
        <v>88</v>
      </c>
      <c r="C30" s="46">
        <v>92000</v>
      </c>
      <c r="D30" s="51"/>
      <c r="E30" s="48">
        <f t="shared" si="0"/>
        <v>0</v>
      </c>
      <c r="F30" s="49">
        <f t="shared" si="1"/>
        <v>0</v>
      </c>
      <c r="G30" s="55">
        <v>7</v>
      </c>
      <c r="H30" s="48">
        <f t="shared" si="2"/>
        <v>0.5</v>
      </c>
      <c r="I30" s="49">
        <f t="shared" si="3"/>
        <v>46000</v>
      </c>
      <c r="J30" s="55">
        <v>21</v>
      </c>
      <c r="K30" s="48">
        <f t="shared" si="4"/>
        <v>1</v>
      </c>
      <c r="L30" s="49">
        <f t="shared" si="5"/>
        <v>92000</v>
      </c>
      <c r="M30" s="49">
        <f t="shared" si="6"/>
        <v>138000</v>
      </c>
      <c r="N30" s="49"/>
      <c r="O30" s="49"/>
      <c r="P30" s="49">
        <f t="shared" si="7"/>
        <v>138000</v>
      </c>
    </row>
    <row r="31" spans="1:16" s="43" customFormat="1" ht="36.75" customHeight="1">
      <c r="A31" s="44">
        <v>18</v>
      </c>
      <c r="B31" s="38" t="s">
        <v>89</v>
      </c>
      <c r="C31" s="46">
        <v>92000</v>
      </c>
      <c r="D31" s="51"/>
      <c r="E31" s="48">
        <f t="shared" si="0"/>
        <v>0</v>
      </c>
      <c r="F31" s="49">
        <f t="shared" si="1"/>
        <v>0</v>
      </c>
      <c r="G31" s="55">
        <v>5</v>
      </c>
      <c r="H31" s="48">
        <f t="shared" si="2"/>
        <v>0.25</v>
      </c>
      <c r="I31" s="49">
        <f t="shared" si="3"/>
        <v>23000</v>
      </c>
      <c r="J31" s="55">
        <v>17</v>
      </c>
      <c r="K31" s="48">
        <f t="shared" si="4"/>
        <v>1</v>
      </c>
      <c r="L31" s="49">
        <f t="shared" si="5"/>
        <v>92000</v>
      </c>
      <c r="M31" s="49">
        <f t="shared" si="6"/>
        <v>115000</v>
      </c>
      <c r="N31" s="49"/>
      <c r="O31" s="49"/>
      <c r="P31" s="49">
        <f t="shared" si="7"/>
        <v>115000</v>
      </c>
    </row>
    <row r="32" spans="1:16" s="43" customFormat="1" ht="36.75" customHeight="1">
      <c r="A32" s="44">
        <v>19</v>
      </c>
      <c r="B32" s="38" t="s">
        <v>671</v>
      </c>
      <c r="C32" s="46">
        <v>92000</v>
      </c>
      <c r="D32" s="51"/>
      <c r="E32" s="48">
        <f t="shared" si="0"/>
        <v>0</v>
      </c>
      <c r="F32" s="49">
        <f t="shared" si="1"/>
        <v>0</v>
      </c>
      <c r="G32" s="52"/>
      <c r="H32" s="48">
        <f t="shared" si="2"/>
        <v>0</v>
      </c>
      <c r="I32" s="49">
        <f t="shared" si="3"/>
        <v>0</v>
      </c>
      <c r="J32" s="55">
        <v>20</v>
      </c>
      <c r="K32" s="48">
        <f t="shared" si="4"/>
        <v>1</v>
      </c>
      <c r="L32" s="49">
        <f t="shared" si="5"/>
        <v>92000</v>
      </c>
      <c r="M32" s="49">
        <f t="shared" si="6"/>
        <v>92000</v>
      </c>
      <c r="N32" s="49"/>
      <c r="O32" s="49"/>
      <c r="P32" s="49">
        <f t="shared" si="7"/>
        <v>92000</v>
      </c>
    </row>
    <row r="33" spans="1:16" s="43" customFormat="1" ht="36.75" customHeight="1">
      <c r="A33" s="40">
        <v>2</v>
      </c>
      <c r="B33" s="41" t="s">
        <v>49</v>
      </c>
      <c r="C33" s="42"/>
      <c r="D33" s="42"/>
      <c r="E33" s="42"/>
      <c r="F33" s="42">
        <f>SUM(F34:F42)</f>
        <v>575000</v>
      </c>
      <c r="G33" s="42"/>
      <c r="H33" s="42"/>
      <c r="I33" s="42">
        <f>SUM(I34:I42)</f>
        <v>713000</v>
      </c>
      <c r="J33" s="42"/>
      <c r="K33" s="42"/>
      <c r="L33" s="42">
        <f>SUM(L34:L42)</f>
        <v>828000</v>
      </c>
      <c r="M33" s="42">
        <f>SUM(M34:M42)</f>
        <v>2116000</v>
      </c>
      <c r="N33" s="42">
        <f>SUM(N34:N42)</f>
        <v>0</v>
      </c>
      <c r="O33" s="42">
        <f>SUM(O34:O42)</f>
        <v>103500</v>
      </c>
      <c r="P33" s="42">
        <f>SUM(P34:P42)</f>
        <v>2012500</v>
      </c>
    </row>
    <row r="34" spans="1:16" s="43" customFormat="1" ht="36.75" customHeight="1">
      <c r="A34" s="44">
        <v>1</v>
      </c>
      <c r="B34" s="53" t="s">
        <v>90</v>
      </c>
      <c r="C34" s="46">
        <v>92000</v>
      </c>
      <c r="D34" s="54">
        <v>19</v>
      </c>
      <c r="E34" s="48">
        <f>IF(D34=0,0,IF(D34&lt;=5,0.25,IF(D34&lt;=10,0.5,IF(D34&lt;=15,0.75,1))))</f>
        <v>1</v>
      </c>
      <c r="F34" s="49">
        <f aca="true" t="shared" si="8" ref="F34:F42">C34*E34</f>
        <v>92000</v>
      </c>
      <c r="G34" s="55">
        <v>15</v>
      </c>
      <c r="H34" s="48">
        <f>IF(G34=0,0,IF(G34&lt;=5,0.25,IF(G34&lt;=10,0.5,IF(G34&lt;=15,0.75,1))))</f>
        <v>0.75</v>
      </c>
      <c r="I34" s="49">
        <f aca="true" t="shared" si="9" ref="I34:I42">C34*H34</f>
        <v>69000</v>
      </c>
      <c r="J34" s="55">
        <v>19</v>
      </c>
      <c r="K34" s="48">
        <f>IF(J34=0,0,IF(J34&lt;=5,0.25,IF(J34&lt;=10,0.5,IF(J34&lt;=15,0.75,1))))</f>
        <v>1</v>
      </c>
      <c r="L34" s="49">
        <f>C34*K34</f>
        <v>92000</v>
      </c>
      <c r="M34" s="49">
        <f>L34+I34+F34</f>
        <v>253000</v>
      </c>
      <c r="N34" s="49"/>
      <c r="O34" s="49"/>
      <c r="P34" s="49">
        <f>M34-N34-O34</f>
        <v>253000</v>
      </c>
    </row>
    <row r="35" spans="1:16" s="43" customFormat="1" ht="36.75" customHeight="1">
      <c r="A35" s="44">
        <v>2</v>
      </c>
      <c r="B35" s="53" t="s">
        <v>91</v>
      </c>
      <c r="C35" s="46">
        <v>92000</v>
      </c>
      <c r="D35" s="54">
        <v>19</v>
      </c>
      <c r="E35" s="48">
        <f aca="true" t="shared" si="10" ref="E35:E42">IF(D35=0,0,IF(D35&lt;=5,0.25,IF(D35&lt;=10,0.5,IF(D35&lt;=15,0.75,1))))</f>
        <v>1</v>
      </c>
      <c r="F35" s="49">
        <f t="shared" si="8"/>
        <v>92000</v>
      </c>
      <c r="G35" s="55">
        <v>14</v>
      </c>
      <c r="H35" s="48">
        <f aca="true" t="shared" si="11" ref="H35:H42">IF(G35=0,0,IF(G35&lt;=5,0.25,IF(G35&lt;=10,0.5,IF(G35&lt;=15,0.75,1))))</f>
        <v>0.75</v>
      </c>
      <c r="I35" s="49">
        <f t="shared" si="9"/>
        <v>69000</v>
      </c>
      <c r="J35" s="55">
        <v>19</v>
      </c>
      <c r="K35" s="48">
        <f aca="true" t="shared" si="12" ref="K35:K42">IF(J35=0,0,IF(J35&lt;=5,0.25,IF(J35&lt;=10,0.5,IF(J35&lt;=15,0.75,1))))</f>
        <v>1</v>
      </c>
      <c r="L35" s="49">
        <f aca="true" t="shared" si="13" ref="L35:L42">C35*K35</f>
        <v>92000</v>
      </c>
      <c r="M35" s="49">
        <f aca="true" t="shared" si="14" ref="M35:M42">L35+I35+F35</f>
        <v>253000</v>
      </c>
      <c r="N35" s="49"/>
      <c r="O35" s="49"/>
      <c r="P35" s="49">
        <f aca="true" t="shared" si="15" ref="P35:P42">M35-N35-O35</f>
        <v>253000</v>
      </c>
    </row>
    <row r="36" spans="1:16" s="43" customFormat="1" ht="36.75" customHeight="1">
      <c r="A36" s="44">
        <v>3</v>
      </c>
      <c r="B36" s="53" t="s">
        <v>92</v>
      </c>
      <c r="C36" s="46">
        <v>92000</v>
      </c>
      <c r="D36" s="54">
        <v>7</v>
      </c>
      <c r="E36" s="48">
        <f t="shared" si="10"/>
        <v>0.5</v>
      </c>
      <c r="F36" s="49">
        <f t="shared" si="8"/>
        <v>46000</v>
      </c>
      <c r="G36" s="55">
        <v>7</v>
      </c>
      <c r="H36" s="48">
        <f t="shared" si="11"/>
        <v>0.5</v>
      </c>
      <c r="I36" s="49">
        <f t="shared" si="9"/>
        <v>46000</v>
      </c>
      <c r="J36" s="55">
        <v>20</v>
      </c>
      <c r="K36" s="48">
        <f t="shared" si="12"/>
        <v>1</v>
      </c>
      <c r="L36" s="49">
        <f t="shared" si="13"/>
        <v>92000</v>
      </c>
      <c r="M36" s="49">
        <f t="shared" si="14"/>
        <v>184000</v>
      </c>
      <c r="N36" s="49"/>
      <c r="O36" s="49"/>
      <c r="P36" s="49">
        <f t="shared" si="15"/>
        <v>184000</v>
      </c>
    </row>
    <row r="37" spans="1:16" s="43" customFormat="1" ht="36.75" customHeight="1">
      <c r="A37" s="44">
        <v>4</v>
      </c>
      <c r="B37" s="53" t="s">
        <v>93</v>
      </c>
      <c r="C37" s="46">
        <v>92000</v>
      </c>
      <c r="D37" s="54">
        <v>19</v>
      </c>
      <c r="E37" s="48">
        <f t="shared" si="10"/>
        <v>1</v>
      </c>
      <c r="F37" s="49">
        <f t="shared" si="8"/>
        <v>92000</v>
      </c>
      <c r="G37" s="55">
        <v>21</v>
      </c>
      <c r="H37" s="48">
        <f t="shared" si="11"/>
        <v>1</v>
      </c>
      <c r="I37" s="49">
        <f t="shared" si="9"/>
        <v>92000</v>
      </c>
      <c r="J37" s="55">
        <v>21</v>
      </c>
      <c r="K37" s="48">
        <f t="shared" si="12"/>
        <v>1</v>
      </c>
      <c r="L37" s="49">
        <f t="shared" si="13"/>
        <v>92000</v>
      </c>
      <c r="M37" s="49">
        <f t="shared" si="14"/>
        <v>276000</v>
      </c>
      <c r="N37" s="49"/>
      <c r="O37" s="49"/>
      <c r="P37" s="49">
        <f t="shared" si="15"/>
        <v>276000</v>
      </c>
    </row>
    <row r="38" spans="1:16" s="43" customFormat="1" ht="36.75" customHeight="1">
      <c r="A38" s="44">
        <v>5</v>
      </c>
      <c r="B38" s="53" t="s">
        <v>94</v>
      </c>
      <c r="C38" s="46">
        <v>92000</v>
      </c>
      <c r="D38" s="54">
        <v>10</v>
      </c>
      <c r="E38" s="48">
        <f t="shared" si="10"/>
        <v>0.5</v>
      </c>
      <c r="F38" s="49">
        <f t="shared" si="8"/>
        <v>46000</v>
      </c>
      <c r="G38" s="55">
        <v>19</v>
      </c>
      <c r="H38" s="48">
        <f t="shared" si="11"/>
        <v>1</v>
      </c>
      <c r="I38" s="49">
        <f t="shared" si="9"/>
        <v>92000</v>
      </c>
      <c r="J38" s="55">
        <v>20</v>
      </c>
      <c r="K38" s="48">
        <f t="shared" si="12"/>
        <v>1</v>
      </c>
      <c r="L38" s="49">
        <f t="shared" si="13"/>
        <v>92000</v>
      </c>
      <c r="M38" s="49">
        <f t="shared" si="14"/>
        <v>230000</v>
      </c>
      <c r="N38" s="49"/>
      <c r="O38" s="49"/>
      <c r="P38" s="49">
        <f t="shared" si="15"/>
        <v>230000</v>
      </c>
    </row>
    <row r="39" spans="1:16" s="43" customFormat="1" ht="36.75" customHeight="1">
      <c r="A39" s="44">
        <v>6</v>
      </c>
      <c r="B39" s="53" t="s">
        <v>95</v>
      </c>
      <c r="C39" s="46">
        <v>92000</v>
      </c>
      <c r="D39" s="54">
        <v>18</v>
      </c>
      <c r="E39" s="48">
        <f t="shared" si="10"/>
        <v>1</v>
      </c>
      <c r="F39" s="49">
        <f t="shared" si="8"/>
        <v>92000</v>
      </c>
      <c r="G39" s="55">
        <v>21</v>
      </c>
      <c r="H39" s="48">
        <f t="shared" si="11"/>
        <v>1</v>
      </c>
      <c r="I39" s="49">
        <f t="shared" si="9"/>
        <v>92000</v>
      </c>
      <c r="J39" s="55">
        <v>21</v>
      </c>
      <c r="K39" s="48">
        <f t="shared" si="12"/>
        <v>1</v>
      </c>
      <c r="L39" s="49">
        <f t="shared" si="13"/>
        <v>92000</v>
      </c>
      <c r="M39" s="49">
        <f t="shared" si="14"/>
        <v>276000</v>
      </c>
      <c r="N39" s="49"/>
      <c r="O39" s="49"/>
      <c r="P39" s="49">
        <f t="shared" si="15"/>
        <v>276000</v>
      </c>
    </row>
    <row r="40" spans="1:16" s="43" customFormat="1" ht="36.75" customHeight="1">
      <c r="A40" s="44">
        <v>7</v>
      </c>
      <c r="B40" s="53" t="s">
        <v>96</v>
      </c>
      <c r="C40" s="46">
        <v>92000</v>
      </c>
      <c r="D40" s="54">
        <v>3</v>
      </c>
      <c r="E40" s="48">
        <f t="shared" si="10"/>
        <v>0.25</v>
      </c>
      <c r="F40" s="49">
        <f t="shared" si="8"/>
        <v>23000</v>
      </c>
      <c r="G40" s="55">
        <v>20</v>
      </c>
      <c r="H40" s="48">
        <f t="shared" si="11"/>
        <v>1</v>
      </c>
      <c r="I40" s="49">
        <f t="shared" si="9"/>
        <v>92000</v>
      </c>
      <c r="J40" s="55">
        <v>21</v>
      </c>
      <c r="K40" s="48">
        <f t="shared" si="12"/>
        <v>1</v>
      </c>
      <c r="L40" s="49">
        <f t="shared" si="13"/>
        <v>92000</v>
      </c>
      <c r="M40" s="49">
        <f t="shared" si="14"/>
        <v>207000</v>
      </c>
      <c r="N40" s="49"/>
      <c r="O40" s="49">
        <f>M40/2</f>
        <v>103500</v>
      </c>
      <c r="P40" s="49">
        <f t="shared" si="15"/>
        <v>103500</v>
      </c>
    </row>
    <row r="41" spans="1:16" s="43" customFormat="1" ht="36.75" customHeight="1">
      <c r="A41" s="44">
        <v>8</v>
      </c>
      <c r="B41" s="38" t="s">
        <v>97</v>
      </c>
      <c r="C41" s="46">
        <v>92000</v>
      </c>
      <c r="D41" s="54">
        <v>10</v>
      </c>
      <c r="E41" s="48">
        <f t="shared" si="10"/>
        <v>0.5</v>
      </c>
      <c r="F41" s="49">
        <f t="shared" si="8"/>
        <v>46000</v>
      </c>
      <c r="G41" s="55">
        <v>14</v>
      </c>
      <c r="H41" s="48">
        <f t="shared" si="11"/>
        <v>0.75</v>
      </c>
      <c r="I41" s="49">
        <f t="shared" si="9"/>
        <v>69000</v>
      </c>
      <c r="J41" s="55">
        <v>21</v>
      </c>
      <c r="K41" s="48">
        <f t="shared" si="12"/>
        <v>1</v>
      </c>
      <c r="L41" s="49">
        <f t="shared" si="13"/>
        <v>92000</v>
      </c>
      <c r="M41" s="49">
        <f t="shared" si="14"/>
        <v>207000</v>
      </c>
      <c r="N41" s="49"/>
      <c r="O41" s="49"/>
      <c r="P41" s="49">
        <f t="shared" si="15"/>
        <v>207000</v>
      </c>
    </row>
    <row r="42" spans="1:16" s="43" customFormat="1" ht="36.75" customHeight="1">
      <c r="A42" s="44">
        <v>9</v>
      </c>
      <c r="B42" s="38" t="s">
        <v>98</v>
      </c>
      <c r="C42" s="46">
        <v>92000</v>
      </c>
      <c r="D42" s="54">
        <v>9</v>
      </c>
      <c r="E42" s="48">
        <f t="shared" si="10"/>
        <v>0.5</v>
      </c>
      <c r="F42" s="49">
        <f t="shared" si="8"/>
        <v>46000</v>
      </c>
      <c r="G42" s="55">
        <v>19</v>
      </c>
      <c r="H42" s="48">
        <f t="shared" si="11"/>
        <v>1</v>
      </c>
      <c r="I42" s="49">
        <f t="shared" si="9"/>
        <v>92000</v>
      </c>
      <c r="J42" s="55">
        <v>21</v>
      </c>
      <c r="K42" s="48">
        <f t="shared" si="12"/>
        <v>1</v>
      </c>
      <c r="L42" s="49">
        <f t="shared" si="13"/>
        <v>92000</v>
      </c>
      <c r="M42" s="49">
        <f t="shared" si="14"/>
        <v>230000</v>
      </c>
      <c r="N42" s="49"/>
      <c r="O42" s="49"/>
      <c r="P42" s="49">
        <f t="shared" si="15"/>
        <v>230000</v>
      </c>
    </row>
    <row r="43" spans="1:16" s="43" customFormat="1" ht="36.75" customHeight="1">
      <c r="A43" s="40">
        <v>3</v>
      </c>
      <c r="B43" s="41" t="s">
        <v>28</v>
      </c>
      <c r="C43" s="42"/>
      <c r="D43" s="42"/>
      <c r="E43" s="42"/>
      <c r="F43" s="42">
        <f>SUM(F44:F60)</f>
        <v>1288000</v>
      </c>
      <c r="G43" s="42"/>
      <c r="H43" s="42"/>
      <c r="I43" s="42">
        <f>SUM(I44:I60)</f>
        <v>1495000</v>
      </c>
      <c r="J43" s="42"/>
      <c r="K43" s="42"/>
      <c r="L43" s="42">
        <f>SUM(L44:L60)</f>
        <v>1541000</v>
      </c>
      <c r="M43" s="42">
        <f>SUM(M44:M60)</f>
        <v>4324000</v>
      </c>
      <c r="N43" s="42">
        <f>SUM(N44:N60)</f>
        <v>0</v>
      </c>
      <c r="O43" s="42">
        <f>SUM(O44:O60)</f>
        <v>0</v>
      </c>
      <c r="P43" s="42">
        <f>SUM(P44:P60)</f>
        <v>4324000</v>
      </c>
    </row>
    <row r="44" spans="1:16" s="43" customFormat="1" ht="36.75" customHeight="1">
      <c r="A44" s="44">
        <v>1</v>
      </c>
      <c r="B44" s="53" t="s">
        <v>99</v>
      </c>
      <c r="C44" s="46">
        <v>92000</v>
      </c>
      <c r="D44" s="47">
        <v>15</v>
      </c>
      <c r="E44" s="48">
        <f>IF(D44=0,0,IF(D44&lt;=5,0.25,IF(D44&lt;=10,0.5,IF(D44&lt;=15,0.75,1))))</f>
        <v>0.75</v>
      </c>
      <c r="F44" s="49">
        <f aca="true" t="shared" si="16" ref="F44:F60">C44*E44</f>
        <v>69000</v>
      </c>
      <c r="G44" s="55">
        <v>20</v>
      </c>
      <c r="H44" s="48">
        <f>IF(G44=0,0,IF(G44&lt;=5,0.25,IF(G44&lt;=10,0.5,IF(G44&lt;=15,0.75,1))))</f>
        <v>1</v>
      </c>
      <c r="I44" s="49">
        <f aca="true" t="shared" si="17" ref="I44:I60">C44*H44</f>
        <v>92000</v>
      </c>
      <c r="J44" s="55">
        <v>17</v>
      </c>
      <c r="K44" s="48">
        <f>IF(J44=0,0,IF(J44&lt;=5,0.25,IF(J44&lt;=10,0.5,IF(J44&lt;=15,0.75,1))))</f>
        <v>1</v>
      </c>
      <c r="L44" s="49">
        <f>C44*K44</f>
        <v>92000</v>
      </c>
      <c r="M44" s="49">
        <f>L44+I44+F44</f>
        <v>253000</v>
      </c>
      <c r="N44" s="49"/>
      <c r="O44" s="49"/>
      <c r="P44" s="49">
        <f>M44-N44-O44</f>
        <v>253000</v>
      </c>
    </row>
    <row r="45" spans="1:16" s="43" customFormat="1" ht="36.75" customHeight="1">
      <c r="A45" s="44">
        <v>2</v>
      </c>
      <c r="B45" s="53" t="s">
        <v>100</v>
      </c>
      <c r="C45" s="46">
        <v>92000</v>
      </c>
      <c r="D45" s="47">
        <v>16</v>
      </c>
      <c r="E45" s="48">
        <f aca="true" t="shared" si="18" ref="E45:E60">IF(D45=0,0,IF(D45&lt;=5,0.25,IF(D45&lt;=10,0.5,IF(D45&lt;=15,0.75,1))))</f>
        <v>1</v>
      </c>
      <c r="F45" s="49">
        <f t="shared" si="16"/>
        <v>92000</v>
      </c>
      <c r="G45" s="55">
        <v>21</v>
      </c>
      <c r="H45" s="48">
        <f aca="true" t="shared" si="19" ref="H45:H60">IF(G45=0,0,IF(G45&lt;=5,0.25,IF(G45&lt;=10,0.5,IF(G45&lt;=15,0.75,1))))</f>
        <v>1</v>
      </c>
      <c r="I45" s="49">
        <f t="shared" si="17"/>
        <v>92000</v>
      </c>
      <c r="J45" s="55">
        <v>21</v>
      </c>
      <c r="K45" s="48">
        <f aca="true" t="shared" si="20" ref="K45:K60">IF(J45=0,0,IF(J45&lt;=5,0.25,IF(J45&lt;=10,0.5,IF(J45&lt;=15,0.75,1))))</f>
        <v>1</v>
      </c>
      <c r="L45" s="49">
        <f aca="true" t="shared" si="21" ref="L45:L60">C45*K45</f>
        <v>92000</v>
      </c>
      <c r="M45" s="49">
        <f aca="true" t="shared" si="22" ref="M45:M60">L45+I45+F45</f>
        <v>276000</v>
      </c>
      <c r="N45" s="49"/>
      <c r="O45" s="49"/>
      <c r="P45" s="49">
        <f aca="true" t="shared" si="23" ref="P45:P60">M45-N45-O45</f>
        <v>276000</v>
      </c>
    </row>
    <row r="46" spans="1:16" s="43" customFormat="1" ht="36.75" customHeight="1">
      <c r="A46" s="44">
        <v>3</v>
      </c>
      <c r="B46" s="53" t="s">
        <v>101</v>
      </c>
      <c r="C46" s="46">
        <v>92000</v>
      </c>
      <c r="D46" s="47">
        <v>13</v>
      </c>
      <c r="E46" s="48">
        <f t="shared" si="18"/>
        <v>0.75</v>
      </c>
      <c r="F46" s="49">
        <f t="shared" si="16"/>
        <v>69000</v>
      </c>
      <c r="G46" s="55">
        <v>19</v>
      </c>
      <c r="H46" s="48">
        <f t="shared" si="19"/>
        <v>1</v>
      </c>
      <c r="I46" s="49">
        <f t="shared" si="17"/>
        <v>92000</v>
      </c>
      <c r="J46" s="55">
        <v>21</v>
      </c>
      <c r="K46" s="48">
        <f t="shared" si="20"/>
        <v>1</v>
      </c>
      <c r="L46" s="49">
        <f t="shared" si="21"/>
        <v>92000</v>
      </c>
      <c r="M46" s="49">
        <f t="shared" si="22"/>
        <v>253000</v>
      </c>
      <c r="N46" s="49"/>
      <c r="O46" s="49"/>
      <c r="P46" s="49">
        <f t="shared" si="23"/>
        <v>253000</v>
      </c>
    </row>
    <row r="47" spans="1:16" s="43" customFormat="1" ht="36.75" customHeight="1">
      <c r="A47" s="44">
        <v>4</v>
      </c>
      <c r="B47" s="53" t="s">
        <v>102</v>
      </c>
      <c r="C47" s="46">
        <v>92000</v>
      </c>
      <c r="D47" s="47">
        <v>16</v>
      </c>
      <c r="E47" s="48">
        <f t="shared" si="18"/>
        <v>1</v>
      </c>
      <c r="F47" s="49">
        <f t="shared" si="16"/>
        <v>92000</v>
      </c>
      <c r="G47" s="55">
        <v>21</v>
      </c>
      <c r="H47" s="48">
        <f t="shared" si="19"/>
        <v>1</v>
      </c>
      <c r="I47" s="49">
        <f t="shared" si="17"/>
        <v>92000</v>
      </c>
      <c r="J47" s="55">
        <v>20</v>
      </c>
      <c r="K47" s="48">
        <f t="shared" si="20"/>
        <v>1</v>
      </c>
      <c r="L47" s="49">
        <f t="shared" si="21"/>
        <v>92000</v>
      </c>
      <c r="M47" s="49">
        <f t="shared" si="22"/>
        <v>276000</v>
      </c>
      <c r="N47" s="49"/>
      <c r="O47" s="49"/>
      <c r="P47" s="49">
        <f t="shared" si="23"/>
        <v>276000</v>
      </c>
    </row>
    <row r="48" spans="1:16" s="43" customFormat="1" ht="36.75" customHeight="1">
      <c r="A48" s="44">
        <v>5</v>
      </c>
      <c r="B48" s="53" t="s">
        <v>103</v>
      </c>
      <c r="C48" s="46">
        <v>92000</v>
      </c>
      <c r="D48" s="47">
        <v>19</v>
      </c>
      <c r="E48" s="48">
        <f t="shared" si="18"/>
        <v>1</v>
      </c>
      <c r="F48" s="49">
        <f t="shared" si="16"/>
        <v>92000</v>
      </c>
      <c r="G48" s="55">
        <v>21</v>
      </c>
      <c r="H48" s="48">
        <f t="shared" si="19"/>
        <v>1</v>
      </c>
      <c r="I48" s="49">
        <f t="shared" si="17"/>
        <v>92000</v>
      </c>
      <c r="J48" s="55">
        <v>21</v>
      </c>
      <c r="K48" s="48">
        <f t="shared" si="20"/>
        <v>1</v>
      </c>
      <c r="L48" s="49">
        <f t="shared" si="21"/>
        <v>92000</v>
      </c>
      <c r="M48" s="49">
        <f t="shared" si="22"/>
        <v>276000</v>
      </c>
      <c r="N48" s="49"/>
      <c r="O48" s="49"/>
      <c r="P48" s="49">
        <f t="shared" si="23"/>
        <v>276000</v>
      </c>
    </row>
    <row r="49" spans="1:16" s="43" customFormat="1" ht="36.75" customHeight="1">
      <c r="A49" s="44">
        <v>6</v>
      </c>
      <c r="B49" s="53" t="s">
        <v>104</v>
      </c>
      <c r="C49" s="46">
        <v>92000</v>
      </c>
      <c r="D49" s="47">
        <v>19</v>
      </c>
      <c r="E49" s="48">
        <f t="shared" si="18"/>
        <v>1</v>
      </c>
      <c r="F49" s="49">
        <f t="shared" si="16"/>
        <v>92000</v>
      </c>
      <c r="G49" s="55">
        <v>21</v>
      </c>
      <c r="H49" s="48">
        <f t="shared" si="19"/>
        <v>1</v>
      </c>
      <c r="I49" s="49">
        <f t="shared" si="17"/>
        <v>92000</v>
      </c>
      <c r="J49" s="55">
        <v>21</v>
      </c>
      <c r="K49" s="48">
        <f t="shared" si="20"/>
        <v>1</v>
      </c>
      <c r="L49" s="49">
        <f t="shared" si="21"/>
        <v>92000</v>
      </c>
      <c r="M49" s="49">
        <f t="shared" si="22"/>
        <v>276000</v>
      </c>
      <c r="N49" s="49"/>
      <c r="O49" s="49"/>
      <c r="P49" s="49">
        <f t="shared" si="23"/>
        <v>276000</v>
      </c>
    </row>
    <row r="50" spans="1:16" s="43" customFormat="1" ht="36.75" customHeight="1">
      <c r="A50" s="44">
        <v>7</v>
      </c>
      <c r="B50" s="53" t="s">
        <v>105</v>
      </c>
      <c r="C50" s="46">
        <v>92000</v>
      </c>
      <c r="D50" s="47">
        <v>13</v>
      </c>
      <c r="E50" s="48">
        <f t="shared" si="18"/>
        <v>0.75</v>
      </c>
      <c r="F50" s="49">
        <f t="shared" si="16"/>
        <v>69000</v>
      </c>
      <c r="G50" s="55">
        <v>18</v>
      </c>
      <c r="H50" s="48">
        <f t="shared" si="19"/>
        <v>1</v>
      </c>
      <c r="I50" s="49">
        <f t="shared" si="17"/>
        <v>92000</v>
      </c>
      <c r="J50" s="55">
        <v>21</v>
      </c>
      <c r="K50" s="48">
        <f t="shared" si="20"/>
        <v>1</v>
      </c>
      <c r="L50" s="49">
        <f t="shared" si="21"/>
        <v>92000</v>
      </c>
      <c r="M50" s="49">
        <f t="shared" si="22"/>
        <v>253000</v>
      </c>
      <c r="N50" s="49"/>
      <c r="O50" s="49"/>
      <c r="P50" s="49">
        <f t="shared" si="23"/>
        <v>253000</v>
      </c>
    </row>
    <row r="51" spans="1:16" s="43" customFormat="1" ht="36.75" customHeight="1">
      <c r="A51" s="44">
        <v>8</v>
      </c>
      <c r="B51" s="53" t="s">
        <v>106</v>
      </c>
      <c r="C51" s="46">
        <v>92000</v>
      </c>
      <c r="D51" s="47">
        <v>13</v>
      </c>
      <c r="E51" s="48">
        <f t="shared" si="18"/>
        <v>0.75</v>
      </c>
      <c r="F51" s="49">
        <f t="shared" si="16"/>
        <v>69000</v>
      </c>
      <c r="G51" s="55">
        <v>17</v>
      </c>
      <c r="H51" s="48">
        <f t="shared" si="19"/>
        <v>1</v>
      </c>
      <c r="I51" s="49">
        <f t="shared" si="17"/>
        <v>92000</v>
      </c>
      <c r="J51" s="55">
        <v>18</v>
      </c>
      <c r="K51" s="48">
        <f t="shared" si="20"/>
        <v>1</v>
      </c>
      <c r="L51" s="49">
        <f t="shared" si="21"/>
        <v>92000</v>
      </c>
      <c r="M51" s="49">
        <f t="shared" si="22"/>
        <v>253000</v>
      </c>
      <c r="N51" s="49"/>
      <c r="O51" s="49"/>
      <c r="P51" s="49">
        <f t="shared" si="23"/>
        <v>253000</v>
      </c>
    </row>
    <row r="52" spans="1:16" s="43" customFormat="1" ht="36.75" customHeight="1">
      <c r="A52" s="44">
        <v>9</v>
      </c>
      <c r="B52" s="53" t="s">
        <v>107</v>
      </c>
      <c r="C52" s="46">
        <v>92000</v>
      </c>
      <c r="D52" s="47">
        <v>12</v>
      </c>
      <c r="E52" s="48">
        <f t="shared" si="18"/>
        <v>0.75</v>
      </c>
      <c r="F52" s="49">
        <f t="shared" si="16"/>
        <v>69000</v>
      </c>
      <c r="G52" s="55">
        <v>21</v>
      </c>
      <c r="H52" s="48">
        <f t="shared" si="19"/>
        <v>1</v>
      </c>
      <c r="I52" s="49">
        <f t="shared" si="17"/>
        <v>92000</v>
      </c>
      <c r="J52" s="55">
        <v>20</v>
      </c>
      <c r="K52" s="48">
        <f t="shared" si="20"/>
        <v>1</v>
      </c>
      <c r="L52" s="49">
        <f t="shared" si="21"/>
        <v>92000</v>
      </c>
      <c r="M52" s="49">
        <f t="shared" si="22"/>
        <v>253000</v>
      </c>
      <c r="N52" s="49"/>
      <c r="O52" s="49"/>
      <c r="P52" s="49">
        <f t="shared" si="23"/>
        <v>253000</v>
      </c>
    </row>
    <row r="53" spans="1:16" s="43" customFormat="1" ht="36.75" customHeight="1">
      <c r="A53" s="44">
        <v>10</v>
      </c>
      <c r="B53" s="53" t="s">
        <v>108</v>
      </c>
      <c r="C53" s="46">
        <v>92000</v>
      </c>
      <c r="D53" s="47">
        <v>13</v>
      </c>
      <c r="E53" s="48">
        <f t="shared" si="18"/>
        <v>0.75</v>
      </c>
      <c r="F53" s="49">
        <f t="shared" si="16"/>
        <v>69000</v>
      </c>
      <c r="G53" s="55">
        <v>20</v>
      </c>
      <c r="H53" s="48">
        <f t="shared" si="19"/>
        <v>1</v>
      </c>
      <c r="I53" s="49">
        <f t="shared" si="17"/>
        <v>92000</v>
      </c>
      <c r="J53" s="55">
        <v>21</v>
      </c>
      <c r="K53" s="48">
        <f t="shared" si="20"/>
        <v>1</v>
      </c>
      <c r="L53" s="49">
        <f t="shared" si="21"/>
        <v>92000</v>
      </c>
      <c r="M53" s="49">
        <f t="shared" si="22"/>
        <v>253000</v>
      </c>
      <c r="N53" s="49"/>
      <c r="O53" s="49"/>
      <c r="P53" s="49">
        <f t="shared" si="23"/>
        <v>253000</v>
      </c>
    </row>
    <row r="54" spans="1:16" s="43" customFormat="1" ht="36.75" customHeight="1">
      <c r="A54" s="44">
        <v>11</v>
      </c>
      <c r="B54" s="53" t="s">
        <v>109</v>
      </c>
      <c r="C54" s="46">
        <v>92000</v>
      </c>
      <c r="D54" s="47">
        <v>14</v>
      </c>
      <c r="E54" s="48">
        <f t="shared" si="18"/>
        <v>0.75</v>
      </c>
      <c r="F54" s="49">
        <f t="shared" si="16"/>
        <v>69000</v>
      </c>
      <c r="G54" s="55">
        <v>19</v>
      </c>
      <c r="H54" s="48">
        <f t="shared" si="19"/>
        <v>1</v>
      </c>
      <c r="I54" s="49">
        <f t="shared" si="17"/>
        <v>92000</v>
      </c>
      <c r="J54" s="55">
        <v>21</v>
      </c>
      <c r="K54" s="48">
        <f t="shared" si="20"/>
        <v>1</v>
      </c>
      <c r="L54" s="49">
        <f t="shared" si="21"/>
        <v>92000</v>
      </c>
      <c r="M54" s="49">
        <f t="shared" si="22"/>
        <v>253000</v>
      </c>
      <c r="N54" s="49"/>
      <c r="O54" s="49"/>
      <c r="P54" s="49">
        <f t="shared" si="23"/>
        <v>253000</v>
      </c>
    </row>
    <row r="55" spans="1:16" s="43" customFormat="1" ht="36.75" customHeight="1">
      <c r="A55" s="44">
        <v>12</v>
      </c>
      <c r="B55" s="53" t="s">
        <v>110</v>
      </c>
      <c r="C55" s="46">
        <v>92000</v>
      </c>
      <c r="D55" s="47">
        <v>17</v>
      </c>
      <c r="E55" s="48">
        <f t="shared" si="18"/>
        <v>1</v>
      </c>
      <c r="F55" s="49">
        <f t="shared" si="16"/>
        <v>92000</v>
      </c>
      <c r="G55" s="55">
        <v>18</v>
      </c>
      <c r="H55" s="48">
        <f t="shared" si="19"/>
        <v>1</v>
      </c>
      <c r="I55" s="49">
        <f t="shared" si="17"/>
        <v>92000</v>
      </c>
      <c r="J55" s="55">
        <v>21</v>
      </c>
      <c r="K55" s="48">
        <f t="shared" si="20"/>
        <v>1</v>
      </c>
      <c r="L55" s="49">
        <f t="shared" si="21"/>
        <v>92000</v>
      </c>
      <c r="M55" s="49">
        <f t="shared" si="22"/>
        <v>276000</v>
      </c>
      <c r="N55" s="49"/>
      <c r="O55" s="49"/>
      <c r="P55" s="49">
        <f t="shared" si="23"/>
        <v>276000</v>
      </c>
    </row>
    <row r="56" spans="1:16" s="43" customFormat="1" ht="36.75" customHeight="1">
      <c r="A56" s="44">
        <v>13</v>
      </c>
      <c r="B56" s="53" t="s">
        <v>111</v>
      </c>
      <c r="C56" s="46">
        <v>92000</v>
      </c>
      <c r="D56" s="47">
        <v>16</v>
      </c>
      <c r="E56" s="48">
        <f t="shared" si="18"/>
        <v>1</v>
      </c>
      <c r="F56" s="49">
        <f t="shared" si="16"/>
        <v>92000</v>
      </c>
      <c r="G56" s="55">
        <v>17</v>
      </c>
      <c r="H56" s="48">
        <f t="shared" si="19"/>
        <v>1</v>
      </c>
      <c r="I56" s="49">
        <f t="shared" si="17"/>
        <v>92000</v>
      </c>
      <c r="J56" s="55">
        <v>21</v>
      </c>
      <c r="K56" s="48">
        <f t="shared" si="20"/>
        <v>1</v>
      </c>
      <c r="L56" s="49">
        <f t="shared" si="21"/>
        <v>92000</v>
      </c>
      <c r="M56" s="49">
        <f t="shared" si="22"/>
        <v>276000</v>
      </c>
      <c r="N56" s="49"/>
      <c r="O56" s="49"/>
      <c r="P56" s="49">
        <f t="shared" si="23"/>
        <v>276000</v>
      </c>
    </row>
    <row r="57" spans="1:16" s="43" customFormat="1" ht="36.75" customHeight="1">
      <c r="A57" s="44">
        <v>14</v>
      </c>
      <c r="B57" s="53" t="s">
        <v>112</v>
      </c>
      <c r="C57" s="46">
        <v>92000</v>
      </c>
      <c r="D57" s="47">
        <v>16</v>
      </c>
      <c r="E57" s="48">
        <f t="shared" si="18"/>
        <v>1</v>
      </c>
      <c r="F57" s="49">
        <f t="shared" si="16"/>
        <v>92000</v>
      </c>
      <c r="G57" s="55">
        <v>20</v>
      </c>
      <c r="H57" s="48">
        <f t="shared" si="19"/>
        <v>1</v>
      </c>
      <c r="I57" s="49">
        <f t="shared" si="17"/>
        <v>92000</v>
      </c>
      <c r="J57" s="55">
        <v>20</v>
      </c>
      <c r="K57" s="48">
        <f t="shared" si="20"/>
        <v>1</v>
      </c>
      <c r="L57" s="49">
        <f t="shared" si="21"/>
        <v>92000</v>
      </c>
      <c r="M57" s="49">
        <f t="shared" si="22"/>
        <v>276000</v>
      </c>
      <c r="N57" s="49"/>
      <c r="O57" s="49"/>
      <c r="P57" s="49">
        <f t="shared" si="23"/>
        <v>276000</v>
      </c>
    </row>
    <row r="58" spans="1:16" s="43" customFormat="1" ht="36.75" customHeight="1">
      <c r="A58" s="44">
        <v>15</v>
      </c>
      <c r="B58" s="53" t="s">
        <v>113</v>
      </c>
      <c r="C58" s="46">
        <v>92000</v>
      </c>
      <c r="D58" s="47">
        <v>18</v>
      </c>
      <c r="E58" s="48">
        <f t="shared" si="18"/>
        <v>1</v>
      </c>
      <c r="F58" s="49">
        <f t="shared" si="16"/>
        <v>92000</v>
      </c>
      <c r="G58" s="55">
        <v>19</v>
      </c>
      <c r="H58" s="48">
        <f t="shared" si="19"/>
        <v>1</v>
      </c>
      <c r="I58" s="49">
        <f t="shared" si="17"/>
        <v>92000</v>
      </c>
      <c r="J58" s="55">
        <v>20</v>
      </c>
      <c r="K58" s="48">
        <f t="shared" si="20"/>
        <v>1</v>
      </c>
      <c r="L58" s="49">
        <f t="shared" si="21"/>
        <v>92000</v>
      </c>
      <c r="M58" s="49">
        <f t="shared" si="22"/>
        <v>276000</v>
      </c>
      <c r="N58" s="49"/>
      <c r="O58" s="49"/>
      <c r="P58" s="49">
        <f t="shared" si="23"/>
        <v>276000</v>
      </c>
    </row>
    <row r="59" spans="1:16" s="43" customFormat="1" ht="36.75" customHeight="1">
      <c r="A59" s="44">
        <v>16</v>
      </c>
      <c r="B59" s="53" t="s">
        <v>114</v>
      </c>
      <c r="C59" s="46">
        <v>92000</v>
      </c>
      <c r="D59" s="47">
        <v>6</v>
      </c>
      <c r="E59" s="48">
        <f t="shared" si="18"/>
        <v>0.5</v>
      </c>
      <c r="F59" s="49">
        <f t="shared" si="16"/>
        <v>46000</v>
      </c>
      <c r="G59" s="55">
        <v>10</v>
      </c>
      <c r="H59" s="48">
        <f t="shared" si="19"/>
        <v>0.5</v>
      </c>
      <c r="I59" s="49">
        <f t="shared" si="17"/>
        <v>46000</v>
      </c>
      <c r="J59" s="55">
        <v>19</v>
      </c>
      <c r="K59" s="48">
        <f t="shared" si="20"/>
        <v>1</v>
      </c>
      <c r="L59" s="49">
        <f t="shared" si="21"/>
        <v>92000</v>
      </c>
      <c r="M59" s="49">
        <f t="shared" si="22"/>
        <v>184000</v>
      </c>
      <c r="N59" s="49"/>
      <c r="O59" s="49"/>
      <c r="P59" s="49">
        <f t="shared" si="23"/>
        <v>184000</v>
      </c>
    </row>
    <row r="60" spans="1:16" s="43" customFormat="1" ht="36.75" customHeight="1">
      <c r="A60" s="44">
        <v>17</v>
      </c>
      <c r="B60" s="53" t="s">
        <v>115</v>
      </c>
      <c r="C60" s="46">
        <v>92000</v>
      </c>
      <c r="D60" s="47">
        <v>5</v>
      </c>
      <c r="E60" s="48">
        <f t="shared" si="18"/>
        <v>0.25</v>
      </c>
      <c r="F60" s="49">
        <f t="shared" si="16"/>
        <v>23000</v>
      </c>
      <c r="G60" s="55">
        <v>15</v>
      </c>
      <c r="H60" s="48">
        <f t="shared" si="19"/>
        <v>0.75</v>
      </c>
      <c r="I60" s="49">
        <f t="shared" si="17"/>
        <v>69000</v>
      </c>
      <c r="J60" s="55">
        <v>13</v>
      </c>
      <c r="K60" s="48">
        <f t="shared" si="20"/>
        <v>0.75</v>
      </c>
      <c r="L60" s="49">
        <f t="shared" si="21"/>
        <v>69000</v>
      </c>
      <c r="M60" s="49">
        <f t="shared" si="22"/>
        <v>161000</v>
      </c>
      <c r="N60" s="49"/>
      <c r="O60" s="49"/>
      <c r="P60" s="49">
        <f t="shared" si="23"/>
        <v>161000</v>
      </c>
    </row>
    <row r="61" spans="1:16" s="43" customFormat="1" ht="36.75" customHeight="1">
      <c r="A61" s="40">
        <v>4</v>
      </c>
      <c r="B61" s="41" t="s">
        <v>50</v>
      </c>
      <c r="C61" s="42"/>
      <c r="D61" s="42"/>
      <c r="E61" s="42"/>
      <c r="F61" s="42">
        <f>SUM(F62:F83)</f>
        <v>1403000</v>
      </c>
      <c r="G61" s="42"/>
      <c r="H61" s="42"/>
      <c r="I61" s="42">
        <f>SUM(I62:I83)</f>
        <v>1564000</v>
      </c>
      <c r="J61" s="42"/>
      <c r="K61" s="42"/>
      <c r="L61" s="42">
        <f>SUM(L62:L83)</f>
        <v>1518000</v>
      </c>
      <c r="M61" s="42">
        <f>SUM(M62:M83)</f>
        <v>4485000</v>
      </c>
      <c r="N61" s="42">
        <f>SUM(N62:N83)</f>
        <v>0</v>
      </c>
      <c r="O61" s="42">
        <f>SUM(O62:O83)</f>
        <v>0</v>
      </c>
      <c r="P61" s="42">
        <f>SUM(P62:P83)</f>
        <v>4485000</v>
      </c>
    </row>
    <row r="62" spans="1:16" s="43" customFormat="1" ht="36.75" customHeight="1">
      <c r="A62" s="44">
        <v>1</v>
      </c>
      <c r="B62" s="35" t="s">
        <v>116</v>
      </c>
      <c r="C62" s="46">
        <v>92000</v>
      </c>
      <c r="D62" s="47">
        <v>17</v>
      </c>
      <c r="E62" s="48">
        <f>IF(D62=0,0,IF(D62&lt;=5,0.25,IF(D62&lt;=10,0.5,IF(D62&lt;=15,0.75,1))))</f>
        <v>1</v>
      </c>
      <c r="F62" s="49">
        <f aca="true" t="shared" si="24" ref="F62:F83">C62*E62</f>
        <v>92000</v>
      </c>
      <c r="G62" s="55">
        <v>21</v>
      </c>
      <c r="H62" s="48">
        <f>IF(G62=0,0,IF(G62&lt;=5,0.25,IF(G62&lt;=10,0.5,IF(G62&lt;=15,0.75,1))))</f>
        <v>1</v>
      </c>
      <c r="I62" s="49">
        <f aca="true" t="shared" si="25" ref="I62:I83">C62*H62</f>
        <v>92000</v>
      </c>
      <c r="J62" s="55">
        <v>21</v>
      </c>
      <c r="K62" s="48">
        <f>IF(J62=0,0,IF(J62&lt;=5,0.25,IF(J62&lt;=10,0.5,IF(J62&lt;=15,0.75,1))))</f>
        <v>1</v>
      </c>
      <c r="L62" s="49">
        <f>C62*K62</f>
        <v>92000</v>
      </c>
      <c r="M62" s="49">
        <f>L62+I62+F62</f>
        <v>276000</v>
      </c>
      <c r="N62" s="49"/>
      <c r="O62" s="49"/>
      <c r="P62" s="49">
        <f>M62-N62-O62</f>
        <v>276000</v>
      </c>
    </row>
    <row r="63" spans="1:16" s="43" customFormat="1" ht="36.75" customHeight="1">
      <c r="A63" s="44">
        <v>2</v>
      </c>
      <c r="B63" s="35" t="s">
        <v>117</v>
      </c>
      <c r="C63" s="46">
        <v>92000</v>
      </c>
      <c r="D63" s="47">
        <v>17</v>
      </c>
      <c r="E63" s="48">
        <f aca="true" t="shared" si="26" ref="E63:E83">IF(D63=0,0,IF(D63&lt;=5,0.25,IF(D63&lt;=10,0.5,IF(D63&lt;=15,0.75,1))))</f>
        <v>1</v>
      </c>
      <c r="F63" s="49">
        <f t="shared" si="24"/>
        <v>92000</v>
      </c>
      <c r="G63" s="55">
        <v>21</v>
      </c>
      <c r="H63" s="48">
        <f aca="true" t="shared" si="27" ref="H63:H83">IF(G63=0,0,IF(G63&lt;=5,0.25,IF(G63&lt;=10,0.5,IF(G63&lt;=15,0.75,1))))</f>
        <v>1</v>
      </c>
      <c r="I63" s="49">
        <f t="shared" si="25"/>
        <v>92000</v>
      </c>
      <c r="J63" s="55">
        <v>20</v>
      </c>
      <c r="K63" s="48">
        <f aca="true" t="shared" si="28" ref="K63:K83">IF(J63=0,0,IF(J63&lt;=5,0.25,IF(J63&lt;=10,0.5,IF(J63&lt;=15,0.75,1))))</f>
        <v>1</v>
      </c>
      <c r="L63" s="49">
        <f aca="true" t="shared" si="29" ref="L63:L83">C63*K63</f>
        <v>92000</v>
      </c>
      <c r="M63" s="49">
        <f aca="true" t="shared" si="30" ref="M63:M83">L63+I63+F63</f>
        <v>276000</v>
      </c>
      <c r="N63" s="49"/>
      <c r="O63" s="49"/>
      <c r="P63" s="49">
        <f aca="true" t="shared" si="31" ref="P63:P83">M63-N63-O63</f>
        <v>276000</v>
      </c>
    </row>
    <row r="64" spans="1:16" s="43" customFormat="1" ht="36.75" customHeight="1">
      <c r="A64" s="44">
        <v>3</v>
      </c>
      <c r="B64" s="35" t="s">
        <v>118</v>
      </c>
      <c r="C64" s="46">
        <v>92000</v>
      </c>
      <c r="D64" s="47">
        <v>16</v>
      </c>
      <c r="E64" s="48">
        <f t="shared" si="26"/>
        <v>1</v>
      </c>
      <c r="F64" s="49">
        <f t="shared" si="24"/>
        <v>92000</v>
      </c>
      <c r="G64" s="55">
        <v>21</v>
      </c>
      <c r="H64" s="48">
        <f t="shared" si="27"/>
        <v>1</v>
      </c>
      <c r="I64" s="49">
        <f t="shared" si="25"/>
        <v>92000</v>
      </c>
      <c r="J64" s="55">
        <v>21</v>
      </c>
      <c r="K64" s="48">
        <f t="shared" si="28"/>
        <v>1</v>
      </c>
      <c r="L64" s="49">
        <f t="shared" si="29"/>
        <v>92000</v>
      </c>
      <c r="M64" s="49">
        <f t="shared" si="30"/>
        <v>276000</v>
      </c>
      <c r="N64" s="49"/>
      <c r="O64" s="49"/>
      <c r="P64" s="49">
        <f t="shared" si="31"/>
        <v>276000</v>
      </c>
    </row>
    <row r="65" spans="1:16" s="43" customFormat="1" ht="36.75" customHeight="1">
      <c r="A65" s="44">
        <v>4</v>
      </c>
      <c r="B65" s="35" t="s">
        <v>119</v>
      </c>
      <c r="C65" s="46">
        <v>92000</v>
      </c>
      <c r="D65" s="47">
        <v>19</v>
      </c>
      <c r="E65" s="48">
        <f t="shared" si="26"/>
        <v>1</v>
      </c>
      <c r="F65" s="49">
        <f t="shared" si="24"/>
        <v>92000</v>
      </c>
      <c r="G65" s="55">
        <v>18</v>
      </c>
      <c r="H65" s="48">
        <f t="shared" si="27"/>
        <v>1</v>
      </c>
      <c r="I65" s="49">
        <f t="shared" si="25"/>
        <v>92000</v>
      </c>
      <c r="J65" s="55">
        <v>14</v>
      </c>
      <c r="K65" s="48">
        <f t="shared" si="28"/>
        <v>0.75</v>
      </c>
      <c r="L65" s="49">
        <f t="shared" si="29"/>
        <v>69000</v>
      </c>
      <c r="M65" s="49">
        <f t="shared" si="30"/>
        <v>253000</v>
      </c>
      <c r="N65" s="49"/>
      <c r="O65" s="49"/>
      <c r="P65" s="49">
        <f t="shared" si="31"/>
        <v>253000</v>
      </c>
    </row>
    <row r="66" spans="1:16" s="43" customFormat="1" ht="36.75" customHeight="1">
      <c r="A66" s="44">
        <v>5</v>
      </c>
      <c r="B66" s="35" t="s">
        <v>120</v>
      </c>
      <c r="C66" s="46">
        <v>92000</v>
      </c>
      <c r="D66" s="47">
        <v>17</v>
      </c>
      <c r="E66" s="48">
        <f t="shared" si="26"/>
        <v>1</v>
      </c>
      <c r="F66" s="49">
        <f t="shared" si="24"/>
        <v>92000</v>
      </c>
      <c r="G66" s="55">
        <v>20</v>
      </c>
      <c r="H66" s="48">
        <f t="shared" si="27"/>
        <v>1</v>
      </c>
      <c r="I66" s="49">
        <f t="shared" si="25"/>
        <v>92000</v>
      </c>
      <c r="J66" s="55">
        <v>21</v>
      </c>
      <c r="K66" s="48">
        <f t="shared" si="28"/>
        <v>1</v>
      </c>
      <c r="L66" s="49">
        <f t="shared" si="29"/>
        <v>92000</v>
      </c>
      <c r="M66" s="49">
        <f t="shared" si="30"/>
        <v>276000</v>
      </c>
      <c r="N66" s="49"/>
      <c r="O66" s="49"/>
      <c r="P66" s="49">
        <f t="shared" si="31"/>
        <v>276000</v>
      </c>
    </row>
    <row r="67" spans="1:16" s="43" customFormat="1" ht="36.75" customHeight="1">
      <c r="A67" s="44">
        <v>6</v>
      </c>
      <c r="B67" s="35" t="s">
        <v>121</v>
      </c>
      <c r="C67" s="46">
        <v>92000</v>
      </c>
      <c r="D67" s="47">
        <v>2</v>
      </c>
      <c r="E67" s="48">
        <f t="shared" si="26"/>
        <v>0.25</v>
      </c>
      <c r="F67" s="49">
        <f t="shared" si="24"/>
        <v>23000</v>
      </c>
      <c r="G67" s="55">
        <v>2</v>
      </c>
      <c r="H67" s="48">
        <f t="shared" si="27"/>
        <v>0.25</v>
      </c>
      <c r="I67" s="49">
        <f t="shared" si="25"/>
        <v>23000</v>
      </c>
      <c r="J67" s="52"/>
      <c r="K67" s="48">
        <f t="shared" si="28"/>
        <v>0</v>
      </c>
      <c r="L67" s="49">
        <f t="shared" si="29"/>
        <v>0</v>
      </c>
      <c r="M67" s="49">
        <f t="shared" si="30"/>
        <v>46000</v>
      </c>
      <c r="N67" s="49"/>
      <c r="O67" s="49"/>
      <c r="P67" s="49">
        <f t="shared" si="31"/>
        <v>46000</v>
      </c>
    </row>
    <row r="68" spans="1:16" s="43" customFormat="1" ht="36.75" customHeight="1">
      <c r="A68" s="44">
        <v>7</v>
      </c>
      <c r="B68" s="35" t="s">
        <v>122</v>
      </c>
      <c r="C68" s="46">
        <v>92000</v>
      </c>
      <c r="D68" s="47">
        <v>19</v>
      </c>
      <c r="E68" s="48">
        <f t="shared" si="26"/>
        <v>1</v>
      </c>
      <c r="F68" s="49">
        <f t="shared" si="24"/>
        <v>92000</v>
      </c>
      <c r="G68" s="55">
        <v>21</v>
      </c>
      <c r="H68" s="48">
        <f t="shared" si="27"/>
        <v>1</v>
      </c>
      <c r="I68" s="49">
        <f t="shared" si="25"/>
        <v>92000</v>
      </c>
      <c r="J68" s="55">
        <v>19</v>
      </c>
      <c r="K68" s="48">
        <f t="shared" si="28"/>
        <v>1</v>
      </c>
      <c r="L68" s="49">
        <f t="shared" si="29"/>
        <v>92000</v>
      </c>
      <c r="M68" s="49">
        <f t="shared" si="30"/>
        <v>276000</v>
      </c>
      <c r="N68" s="49"/>
      <c r="O68" s="49"/>
      <c r="P68" s="49">
        <f t="shared" si="31"/>
        <v>276000</v>
      </c>
    </row>
    <row r="69" spans="1:16" s="43" customFormat="1" ht="36.75" customHeight="1">
      <c r="A69" s="44">
        <v>8</v>
      </c>
      <c r="B69" s="35" t="s">
        <v>123</v>
      </c>
      <c r="C69" s="46">
        <v>92000</v>
      </c>
      <c r="D69" s="47">
        <v>17</v>
      </c>
      <c r="E69" s="48">
        <f t="shared" si="26"/>
        <v>1</v>
      </c>
      <c r="F69" s="49">
        <f t="shared" si="24"/>
        <v>92000</v>
      </c>
      <c r="G69" s="55">
        <v>17</v>
      </c>
      <c r="H69" s="48">
        <f t="shared" si="27"/>
        <v>1</v>
      </c>
      <c r="I69" s="49">
        <f t="shared" si="25"/>
        <v>92000</v>
      </c>
      <c r="J69" s="55">
        <v>18</v>
      </c>
      <c r="K69" s="48">
        <f t="shared" si="28"/>
        <v>1</v>
      </c>
      <c r="L69" s="49">
        <f t="shared" si="29"/>
        <v>92000</v>
      </c>
      <c r="M69" s="49">
        <f t="shared" si="30"/>
        <v>276000</v>
      </c>
      <c r="N69" s="49"/>
      <c r="O69" s="49"/>
      <c r="P69" s="49">
        <f t="shared" si="31"/>
        <v>276000</v>
      </c>
    </row>
    <row r="70" spans="1:16" s="43" customFormat="1" ht="36.75" customHeight="1">
      <c r="A70" s="44">
        <v>9</v>
      </c>
      <c r="B70" s="35" t="s">
        <v>124</v>
      </c>
      <c r="C70" s="46">
        <v>92000</v>
      </c>
      <c r="D70" s="47">
        <v>9</v>
      </c>
      <c r="E70" s="48">
        <f t="shared" si="26"/>
        <v>0.5</v>
      </c>
      <c r="F70" s="49">
        <f t="shared" si="24"/>
        <v>46000</v>
      </c>
      <c r="G70" s="55">
        <v>21</v>
      </c>
      <c r="H70" s="48">
        <f t="shared" si="27"/>
        <v>1</v>
      </c>
      <c r="I70" s="49">
        <f t="shared" si="25"/>
        <v>92000</v>
      </c>
      <c r="J70" s="55">
        <v>21</v>
      </c>
      <c r="K70" s="48">
        <f t="shared" si="28"/>
        <v>1</v>
      </c>
      <c r="L70" s="49">
        <f t="shared" si="29"/>
        <v>92000</v>
      </c>
      <c r="M70" s="49">
        <f t="shared" si="30"/>
        <v>230000</v>
      </c>
      <c r="N70" s="49"/>
      <c r="O70" s="49"/>
      <c r="P70" s="49">
        <f t="shared" si="31"/>
        <v>230000</v>
      </c>
    </row>
    <row r="71" spans="1:16" s="43" customFormat="1" ht="36.75" customHeight="1">
      <c r="A71" s="44">
        <v>10</v>
      </c>
      <c r="B71" s="35" t="s">
        <v>125</v>
      </c>
      <c r="C71" s="46">
        <v>92000</v>
      </c>
      <c r="D71" s="47">
        <v>11</v>
      </c>
      <c r="E71" s="48">
        <f t="shared" si="26"/>
        <v>0.75</v>
      </c>
      <c r="F71" s="49">
        <f t="shared" si="24"/>
        <v>69000</v>
      </c>
      <c r="G71" s="55">
        <v>17</v>
      </c>
      <c r="H71" s="48">
        <f t="shared" si="27"/>
        <v>1</v>
      </c>
      <c r="I71" s="49">
        <f t="shared" si="25"/>
        <v>92000</v>
      </c>
      <c r="J71" s="55">
        <v>20</v>
      </c>
      <c r="K71" s="48">
        <f t="shared" si="28"/>
        <v>1</v>
      </c>
      <c r="L71" s="49">
        <f t="shared" si="29"/>
        <v>92000</v>
      </c>
      <c r="M71" s="49">
        <f t="shared" si="30"/>
        <v>253000</v>
      </c>
      <c r="N71" s="49"/>
      <c r="O71" s="49"/>
      <c r="P71" s="49">
        <f t="shared" si="31"/>
        <v>253000</v>
      </c>
    </row>
    <row r="72" spans="1:16" s="43" customFormat="1" ht="36.75" customHeight="1">
      <c r="A72" s="44">
        <v>11</v>
      </c>
      <c r="B72" s="35" t="s">
        <v>126</v>
      </c>
      <c r="C72" s="46">
        <v>92000</v>
      </c>
      <c r="D72" s="47">
        <v>19</v>
      </c>
      <c r="E72" s="48">
        <f t="shared" si="26"/>
        <v>1</v>
      </c>
      <c r="F72" s="49">
        <f t="shared" si="24"/>
        <v>92000</v>
      </c>
      <c r="G72" s="55">
        <v>18</v>
      </c>
      <c r="H72" s="48">
        <f t="shared" si="27"/>
        <v>1</v>
      </c>
      <c r="I72" s="49">
        <f t="shared" si="25"/>
        <v>92000</v>
      </c>
      <c r="J72" s="55">
        <v>21</v>
      </c>
      <c r="K72" s="48">
        <f t="shared" si="28"/>
        <v>1</v>
      </c>
      <c r="L72" s="49">
        <f t="shared" si="29"/>
        <v>92000</v>
      </c>
      <c r="M72" s="49">
        <f t="shared" si="30"/>
        <v>276000</v>
      </c>
      <c r="N72" s="49"/>
      <c r="O72" s="49"/>
      <c r="P72" s="49">
        <f t="shared" si="31"/>
        <v>276000</v>
      </c>
    </row>
    <row r="73" spans="1:16" s="43" customFormat="1" ht="36.75" customHeight="1">
      <c r="A73" s="44">
        <v>12</v>
      </c>
      <c r="B73" s="35" t="s">
        <v>127</v>
      </c>
      <c r="C73" s="46">
        <v>92000</v>
      </c>
      <c r="D73" s="47">
        <v>4</v>
      </c>
      <c r="E73" s="48">
        <f t="shared" si="26"/>
        <v>0.25</v>
      </c>
      <c r="F73" s="49">
        <f t="shared" si="24"/>
        <v>23000</v>
      </c>
      <c r="G73" s="55">
        <v>20</v>
      </c>
      <c r="H73" s="48">
        <f t="shared" si="27"/>
        <v>1</v>
      </c>
      <c r="I73" s="49">
        <f t="shared" si="25"/>
        <v>92000</v>
      </c>
      <c r="J73" s="55">
        <v>1</v>
      </c>
      <c r="K73" s="48">
        <f t="shared" si="28"/>
        <v>0.25</v>
      </c>
      <c r="L73" s="49">
        <f t="shared" si="29"/>
        <v>23000</v>
      </c>
      <c r="M73" s="49">
        <f t="shared" si="30"/>
        <v>138000</v>
      </c>
      <c r="N73" s="49"/>
      <c r="O73" s="49"/>
      <c r="P73" s="49">
        <f t="shared" si="31"/>
        <v>138000</v>
      </c>
    </row>
    <row r="74" spans="1:16" s="43" customFormat="1" ht="36.75" customHeight="1">
      <c r="A74" s="44">
        <v>13</v>
      </c>
      <c r="B74" s="35" t="s">
        <v>128</v>
      </c>
      <c r="C74" s="46">
        <v>92000</v>
      </c>
      <c r="D74" s="47">
        <v>17</v>
      </c>
      <c r="E74" s="48">
        <f t="shared" si="26"/>
        <v>1</v>
      </c>
      <c r="F74" s="49">
        <f t="shared" si="24"/>
        <v>92000</v>
      </c>
      <c r="G74" s="55">
        <v>16</v>
      </c>
      <c r="H74" s="48">
        <f t="shared" si="27"/>
        <v>1</v>
      </c>
      <c r="I74" s="49">
        <f t="shared" si="25"/>
        <v>92000</v>
      </c>
      <c r="J74" s="55">
        <v>21</v>
      </c>
      <c r="K74" s="48">
        <f t="shared" si="28"/>
        <v>1</v>
      </c>
      <c r="L74" s="49">
        <f t="shared" si="29"/>
        <v>92000</v>
      </c>
      <c r="M74" s="49">
        <f t="shared" si="30"/>
        <v>276000</v>
      </c>
      <c r="N74" s="49"/>
      <c r="O74" s="49"/>
      <c r="P74" s="49">
        <f t="shared" si="31"/>
        <v>276000</v>
      </c>
    </row>
    <row r="75" spans="1:16" s="43" customFormat="1" ht="36.75" customHeight="1">
      <c r="A75" s="44">
        <v>14</v>
      </c>
      <c r="B75" s="35" t="s">
        <v>95</v>
      </c>
      <c r="C75" s="46">
        <v>92000</v>
      </c>
      <c r="D75" s="47">
        <v>19</v>
      </c>
      <c r="E75" s="48">
        <f t="shared" si="26"/>
        <v>1</v>
      </c>
      <c r="F75" s="49">
        <f t="shared" si="24"/>
        <v>92000</v>
      </c>
      <c r="G75" s="55">
        <v>21</v>
      </c>
      <c r="H75" s="48">
        <f t="shared" si="27"/>
        <v>1</v>
      </c>
      <c r="I75" s="49">
        <f t="shared" si="25"/>
        <v>92000</v>
      </c>
      <c r="J75" s="55">
        <v>21</v>
      </c>
      <c r="K75" s="48">
        <f t="shared" si="28"/>
        <v>1</v>
      </c>
      <c r="L75" s="49">
        <f t="shared" si="29"/>
        <v>92000</v>
      </c>
      <c r="M75" s="49">
        <f t="shared" si="30"/>
        <v>276000</v>
      </c>
      <c r="N75" s="49"/>
      <c r="O75" s="49"/>
      <c r="P75" s="49">
        <f t="shared" si="31"/>
        <v>276000</v>
      </c>
    </row>
    <row r="76" spans="1:16" s="43" customFormat="1" ht="36.75" customHeight="1">
      <c r="A76" s="44">
        <v>15</v>
      </c>
      <c r="B76" s="35" t="s">
        <v>129</v>
      </c>
      <c r="C76" s="46">
        <v>92000</v>
      </c>
      <c r="D76" s="47">
        <v>8</v>
      </c>
      <c r="E76" s="48">
        <f t="shared" si="26"/>
        <v>0.5</v>
      </c>
      <c r="F76" s="49">
        <f t="shared" si="24"/>
        <v>46000</v>
      </c>
      <c r="G76" s="55">
        <v>21</v>
      </c>
      <c r="H76" s="48">
        <f t="shared" si="27"/>
        <v>1</v>
      </c>
      <c r="I76" s="49">
        <f t="shared" si="25"/>
        <v>92000</v>
      </c>
      <c r="J76" s="55">
        <v>21</v>
      </c>
      <c r="K76" s="48">
        <f t="shared" si="28"/>
        <v>1</v>
      </c>
      <c r="L76" s="49">
        <f t="shared" si="29"/>
        <v>92000</v>
      </c>
      <c r="M76" s="49">
        <f t="shared" si="30"/>
        <v>230000</v>
      </c>
      <c r="N76" s="49"/>
      <c r="O76" s="49"/>
      <c r="P76" s="49">
        <f t="shared" si="31"/>
        <v>230000</v>
      </c>
    </row>
    <row r="77" spans="1:16" s="43" customFormat="1" ht="36.75" customHeight="1">
      <c r="A77" s="44">
        <v>16</v>
      </c>
      <c r="B77" s="35" t="s">
        <v>130</v>
      </c>
      <c r="C77" s="46">
        <v>92000</v>
      </c>
      <c r="D77" s="47">
        <v>7</v>
      </c>
      <c r="E77" s="48">
        <f t="shared" si="26"/>
        <v>0.5</v>
      </c>
      <c r="F77" s="49">
        <f t="shared" si="24"/>
        <v>46000</v>
      </c>
      <c r="G77" s="55">
        <v>17</v>
      </c>
      <c r="H77" s="48">
        <f t="shared" si="27"/>
        <v>1</v>
      </c>
      <c r="I77" s="49">
        <f t="shared" si="25"/>
        <v>92000</v>
      </c>
      <c r="J77" s="55">
        <v>19</v>
      </c>
      <c r="K77" s="48">
        <f t="shared" si="28"/>
        <v>1</v>
      </c>
      <c r="L77" s="49">
        <f t="shared" si="29"/>
        <v>92000</v>
      </c>
      <c r="M77" s="49">
        <f t="shared" si="30"/>
        <v>230000</v>
      </c>
      <c r="N77" s="49"/>
      <c r="O77" s="49"/>
      <c r="P77" s="49">
        <f t="shared" si="31"/>
        <v>230000</v>
      </c>
    </row>
    <row r="78" spans="1:16" s="43" customFormat="1" ht="36.75" customHeight="1">
      <c r="A78" s="44">
        <v>17</v>
      </c>
      <c r="B78" s="35" t="s">
        <v>131</v>
      </c>
      <c r="C78" s="46">
        <v>92000</v>
      </c>
      <c r="D78" s="47">
        <v>8</v>
      </c>
      <c r="E78" s="48">
        <f t="shared" si="26"/>
        <v>0.5</v>
      </c>
      <c r="F78" s="49">
        <f t="shared" si="24"/>
        <v>46000</v>
      </c>
      <c r="G78" s="55">
        <v>10</v>
      </c>
      <c r="H78" s="48">
        <f t="shared" si="27"/>
        <v>0.5</v>
      </c>
      <c r="I78" s="49">
        <f t="shared" si="25"/>
        <v>46000</v>
      </c>
      <c r="J78" s="55">
        <v>19</v>
      </c>
      <c r="K78" s="48">
        <f t="shared" si="28"/>
        <v>1</v>
      </c>
      <c r="L78" s="49">
        <f t="shared" si="29"/>
        <v>92000</v>
      </c>
      <c r="M78" s="49">
        <f t="shared" si="30"/>
        <v>184000</v>
      </c>
      <c r="N78" s="49"/>
      <c r="O78" s="49"/>
      <c r="P78" s="49">
        <f t="shared" si="31"/>
        <v>184000</v>
      </c>
    </row>
    <row r="79" spans="1:16" s="43" customFormat="1" ht="36.75" customHeight="1">
      <c r="A79" s="44">
        <v>18</v>
      </c>
      <c r="B79" s="35" t="s">
        <v>132</v>
      </c>
      <c r="C79" s="46">
        <v>92000</v>
      </c>
      <c r="D79" s="47">
        <v>14</v>
      </c>
      <c r="E79" s="48">
        <f t="shared" si="26"/>
        <v>0.75</v>
      </c>
      <c r="F79" s="49">
        <f t="shared" si="24"/>
        <v>69000</v>
      </c>
      <c r="G79" s="55">
        <v>19</v>
      </c>
      <c r="H79" s="48">
        <f t="shared" si="27"/>
        <v>1</v>
      </c>
      <c r="I79" s="49">
        <f t="shared" si="25"/>
        <v>92000</v>
      </c>
      <c r="J79" s="55">
        <v>19</v>
      </c>
      <c r="K79" s="48">
        <f t="shared" si="28"/>
        <v>1</v>
      </c>
      <c r="L79" s="49">
        <f t="shared" si="29"/>
        <v>92000</v>
      </c>
      <c r="M79" s="49">
        <f t="shared" si="30"/>
        <v>253000</v>
      </c>
      <c r="N79" s="49"/>
      <c r="O79" s="49"/>
      <c r="P79" s="49">
        <f t="shared" si="31"/>
        <v>253000</v>
      </c>
    </row>
    <row r="80" spans="1:16" s="43" customFormat="1" ht="36.75" customHeight="1">
      <c r="A80" s="44">
        <v>19</v>
      </c>
      <c r="B80" s="35" t="s">
        <v>133</v>
      </c>
      <c r="C80" s="46">
        <v>92000</v>
      </c>
      <c r="D80" s="47">
        <v>4</v>
      </c>
      <c r="E80" s="48">
        <f t="shared" si="26"/>
        <v>0.25</v>
      </c>
      <c r="F80" s="49">
        <f t="shared" si="24"/>
        <v>23000</v>
      </c>
      <c r="G80" s="55">
        <v>2</v>
      </c>
      <c r="H80" s="48">
        <f t="shared" si="27"/>
        <v>0.25</v>
      </c>
      <c r="I80" s="49">
        <f t="shared" si="25"/>
        <v>23000</v>
      </c>
      <c r="J80" s="55">
        <v>3</v>
      </c>
      <c r="K80" s="48">
        <f t="shared" si="28"/>
        <v>0.25</v>
      </c>
      <c r="L80" s="49">
        <f t="shared" si="29"/>
        <v>23000</v>
      </c>
      <c r="M80" s="49">
        <f t="shared" si="30"/>
        <v>69000</v>
      </c>
      <c r="N80" s="49"/>
      <c r="O80" s="49"/>
      <c r="P80" s="49">
        <f t="shared" si="31"/>
        <v>69000</v>
      </c>
    </row>
    <row r="81" spans="1:16" s="43" customFormat="1" ht="36.75" customHeight="1">
      <c r="A81" s="44">
        <v>20</v>
      </c>
      <c r="B81" s="35" t="s">
        <v>134</v>
      </c>
      <c r="C81" s="46">
        <v>92000</v>
      </c>
      <c r="D81" s="47">
        <v>9</v>
      </c>
      <c r="E81" s="48">
        <f t="shared" si="26"/>
        <v>0.5</v>
      </c>
      <c r="F81" s="49">
        <f t="shared" si="24"/>
        <v>46000</v>
      </c>
      <c r="G81" s="55">
        <v>0</v>
      </c>
      <c r="H81" s="48">
        <f t="shared" si="27"/>
        <v>0</v>
      </c>
      <c r="I81" s="49">
        <f t="shared" si="25"/>
        <v>0</v>
      </c>
      <c r="J81" s="55"/>
      <c r="K81" s="48">
        <f t="shared" si="28"/>
        <v>0</v>
      </c>
      <c r="L81" s="49">
        <f t="shared" si="29"/>
        <v>0</v>
      </c>
      <c r="M81" s="49">
        <f t="shared" si="30"/>
        <v>46000</v>
      </c>
      <c r="N81" s="49"/>
      <c r="O81" s="49"/>
      <c r="P81" s="49">
        <f t="shared" si="31"/>
        <v>46000</v>
      </c>
    </row>
    <row r="82" spans="1:16" s="43" customFormat="1" ht="36.75" customHeight="1">
      <c r="A82" s="44">
        <v>21</v>
      </c>
      <c r="B82" s="35" t="s">
        <v>135</v>
      </c>
      <c r="C82" s="46">
        <v>92000</v>
      </c>
      <c r="D82" s="47">
        <v>9</v>
      </c>
      <c r="E82" s="48">
        <f t="shared" si="26"/>
        <v>0.5</v>
      </c>
      <c r="F82" s="49">
        <f t="shared" si="24"/>
        <v>46000</v>
      </c>
      <c r="G82" s="55">
        <v>0</v>
      </c>
      <c r="H82" s="48">
        <f t="shared" si="27"/>
        <v>0</v>
      </c>
      <c r="I82" s="49">
        <f t="shared" si="25"/>
        <v>0</v>
      </c>
      <c r="J82" s="52"/>
      <c r="K82" s="48">
        <f t="shared" si="28"/>
        <v>0</v>
      </c>
      <c r="L82" s="49">
        <f t="shared" si="29"/>
        <v>0</v>
      </c>
      <c r="M82" s="49">
        <f t="shared" si="30"/>
        <v>46000</v>
      </c>
      <c r="N82" s="49"/>
      <c r="O82" s="49"/>
      <c r="P82" s="49">
        <f t="shared" si="31"/>
        <v>46000</v>
      </c>
    </row>
    <row r="83" spans="1:16" s="43" customFormat="1" ht="36.75" customHeight="1">
      <c r="A83" s="44">
        <v>22</v>
      </c>
      <c r="B83" s="38" t="s">
        <v>672</v>
      </c>
      <c r="C83" s="46">
        <v>92000</v>
      </c>
      <c r="D83" s="51"/>
      <c r="E83" s="48">
        <f t="shared" si="26"/>
        <v>0</v>
      </c>
      <c r="F83" s="49">
        <f t="shared" si="24"/>
        <v>0</v>
      </c>
      <c r="G83" s="52"/>
      <c r="H83" s="48">
        <f t="shared" si="27"/>
        <v>0</v>
      </c>
      <c r="I83" s="49">
        <f t="shared" si="25"/>
        <v>0</v>
      </c>
      <c r="J83" s="52">
        <v>4</v>
      </c>
      <c r="K83" s="48">
        <f t="shared" si="28"/>
        <v>0.25</v>
      </c>
      <c r="L83" s="49">
        <f t="shared" si="29"/>
        <v>23000</v>
      </c>
      <c r="M83" s="49">
        <f t="shared" si="30"/>
        <v>23000</v>
      </c>
      <c r="N83" s="49"/>
      <c r="O83" s="49"/>
      <c r="P83" s="49">
        <f t="shared" si="31"/>
        <v>23000</v>
      </c>
    </row>
    <row r="84" spans="1:16" s="43" customFormat="1" ht="36.75" customHeight="1">
      <c r="A84" s="40">
        <v>5</v>
      </c>
      <c r="B84" s="41" t="s">
        <v>51</v>
      </c>
      <c r="C84" s="42"/>
      <c r="D84" s="42"/>
      <c r="E84" s="42"/>
      <c r="F84" s="42">
        <f>SUM(F85:F105)</f>
        <v>1633000</v>
      </c>
      <c r="G84" s="42"/>
      <c r="H84" s="42"/>
      <c r="I84" s="42">
        <f>SUM(I85:I105)</f>
        <v>1771000</v>
      </c>
      <c r="J84" s="42"/>
      <c r="K84" s="42"/>
      <c r="L84" s="42">
        <f>SUM(L85:L105)</f>
        <v>1794000</v>
      </c>
      <c r="M84" s="42">
        <f>SUM(M85:M105)</f>
        <v>5198000</v>
      </c>
      <c r="N84" s="42">
        <f>SUM(N85:N105)</f>
        <v>0</v>
      </c>
      <c r="O84" s="42">
        <f>SUM(O85:O105)</f>
        <v>103500</v>
      </c>
      <c r="P84" s="42">
        <f>SUM(P85:P105)</f>
        <v>5094500</v>
      </c>
    </row>
    <row r="85" spans="1:16" s="43" customFormat="1" ht="36.75" customHeight="1">
      <c r="A85" s="44">
        <v>1</v>
      </c>
      <c r="B85" s="35" t="s">
        <v>136</v>
      </c>
      <c r="C85" s="46">
        <v>92000</v>
      </c>
      <c r="D85" s="47">
        <v>18</v>
      </c>
      <c r="E85" s="48">
        <f>IF(D85=0,0,IF(D85&lt;=5,0.25,IF(D85&lt;=10,0.5,IF(D85&lt;=15,0.75,1))))</f>
        <v>1</v>
      </c>
      <c r="F85" s="49">
        <f aca="true" t="shared" si="32" ref="F85:F105">C85*E85</f>
        <v>92000</v>
      </c>
      <c r="G85" s="55">
        <v>16</v>
      </c>
      <c r="H85" s="48">
        <f>IF(G85=0,0,IF(G85&lt;=5,0.25,IF(G85&lt;=10,0.5,IF(G85&lt;=15,0.75,1))))</f>
        <v>1</v>
      </c>
      <c r="I85" s="49">
        <f aca="true" t="shared" si="33" ref="I85:I105">C85*H85</f>
        <v>92000</v>
      </c>
      <c r="J85" s="55">
        <v>21</v>
      </c>
      <c r="K85" s="48">
        <f>IF(J85=0,0,IF(J85&lt;=5,0.25,IF(J85&lt;=10,0.5,IF(J85&lt;=15,0.75,1))))</f>
        <v>1</v>
      </c>
      <c r="L85" s="49">
        <f>C85*K85</f>
        <v>92000</v>
      </c>
      <c r="M85" s="49">
        <f>L85+I85+F85</f>
        <v>276000</v>
      </c>
      <c r="N85" s="49"/>
      <c r="O85" s="49"/>
      <c r="P85" s="49">
        <f>M85-N85-O85</f>
        <v>276000</v>
      </c>
    </row>
    <row r="86" spans="1:16" s="43" customFormat="1" ht="36.75" customHeight="1">
      <c r="A86" s="44">
        <v>2</v>
      </c>
      <c r="B86" s="35" t="s">
        <v>137</v>
      </c>
      <c r="C86" s="46">
        <v>92000</v>
      </c>
      <c r="D86" s="47">
        <v>19</v>
      </c>
      <c r="E86" s="48">
        <f aca="true" t="shared" si="34" ref="E86:E105">IF(D86=0,0,IF(D86&lt;=5,0.25,IF(D86&lt;=10,0.5,IF(D86&lt;=15,0.75,1))))</f>
        <v>1</v>
      </c>
      <c r="F86" s="49">
        <f t="shared" si="32"/>
        <v>92000</v>
      </c>
      <c r="G86" s="55">
        <v>21</v>
      </c>
      <c r="H86" s="48">
        <f aca="true" t="shared" si="35" ref="H86:H105">IF(G86=0,0,IF(G86&lt;=5,0.25,IF(G86&lt;=10,0.5,IF(G86&lt;=15,0.75,1))))</f>
        <v>1</v>
      </c>
      <c r="I86" s="49">
        <f t="shared" si="33"/>
        <v>92000</v>
      </c>
      <c r="J86" s="55">
        <v>21</v>
      </c>
      <c r="K86" s="48">
        <f aca="true" t="shared" si="36" ref="K86:K105">IF(J86=0,0,IF(J86&lt;=5,0.25,IF(J86&lt;=10,0.5,IF(J86&lt;=15,0.75,1))))</f>
        <v>1</v>
      </c>
      <c r="L86" s="49">
        <f aca="true" t="shared" si="37" ref="L86:L105">C86*K86</f>
        <v>92000</v>
      </c>
      <c r="M86" s="49">
        <f aca="true" t="shared" si="38" ref="M86:M105">L86+I86+F86</f>
        <v>276000</v>
      </c>
      <c r="N86" s="49"/>
      <c r="O86" s="49"/>
      <c r="P86" s="49">
        <f aca="true" t="shared" si="39" ref="P86:P105">M86-N86-O86</f>
        <v>276000</v>
      </c>
    </row>
    <row r="87" spans="1:16" s="43" customFormat="1" ht="36.75" customHeight="1">
      <c r="A87" s="44">
        <v>3</v>
      </c>
      <c r="B87" s="35" t="s">
        <v>138</v>
      </c>
      <c r="C87" s="46">
        <v>92000</v>
      </c>
      <c r="D87" s="47">
        <v>19</v>
      </c>
      <c r="E87" s="48">
        <f t="shared" si="34"/>
        <v>1</v>
      </c>
      <c r="F87" s="49">
        <f t="shared" si="32"/>
        <v>92000</v>
      </c>
      <c r="G87" s="55">
        <v>21</v>
      </c>
      <c r="H87" s="48">
        <f t="shared" si="35"/>
        <v>1</v>
      </c>
      <c r="I87" s="49">
        <f t="shared" si="33"/>
        <v>92000</v>
      </c>
      <c r="J87" s="55">
        <v>21</v>
      </c>
      <c r="K87" s="48">
        <f t="shared" si="36"/>
        <v>1</v>
      </c>
      <c r="L87" s="49">
        <f t="shared" si="37"/>
        <v>92000</v>
      </c>
      <c r="M87" s="49">
        <f t="shared" si="38"/>
        <v>276000</v>
      </c>
      <c r="N87" s="49"/>
      <c r="O87" s="49"/>
      <c r="P87" s="49">
        <f t="shared" si="39"/>
        <v>276000</v>
      </c>
    </row>
    <row r="88" spans="1:16" s="43" customFormat="1" ht="36.75" customHeight="1">
      <c r="A88" s="44">
        <v>4</v>
      </c>
      <c r="B88" s="35" t="s">
        <v>139</v>
      </c>
      <c r="C88" s="46">
        <v>92000</v>
      </c>
      <c r="D88" s="47">
        <v>19</v>
      </c>
      <c r="E88" s="48">
        <f t="shared" si="34"/>
        <v>1</v>
      </c>
      <c r="F88" s="49">
        <f t="shared" si="32"/>
        <v>92000</v>
      </c>
      <c r="G88" s="55">
        <v>21</v>
      </c>
      <c r="H88" s="48">
        <f t="shared" si="35"/>
        <v>1</v>
      </c>
      <c r="I88" s="49">
        <f t="shared" si="33"/>
        <v>92000</v>
      </c>
      <c r="J88" s="55">
        <v>21</v>
      </c>
      <c r="K88" s="48">
        <f t="shared" si="36"/>
        <v>1</v>
      </c>
      <c r="L88" s="49">
        <f t="shared" si="37"/>
        <v>92000</v>
      </c>
      <c r="M88" s="49">
        <f t="shared" si="38"/>
        <v>276000</v>
      </c>
      <c r="N88" s="49"/>
      <c r="O88" s="49"/>
      <c r="P88" s="49">
        <f t="shared" si="39"/>
        <v>276000</v>
      </c>
    </row>
    <row r="89" spans="1:16" s="43" customFormat="1" ht="36.75" customHeight="1">
      <c r="A89" s="44">
        <v>5</v>
      </c>
      <c r="B89" s="35" t="s">
        <v>140</v>
      </c>
      <c r="C89" s="46">
        <v>92000</v>
      </c>
      <c r="D89" s="47">
        <v>19</v>
      </c>
      <c r="E89" s="48">
        <f t="shared" si="34"/>
        <v>1</v>
      </c>
      <c r="F89" s="49">
        <f t="shared" si="32"/>
        <v>92000</v>
      </c>
      <c r="G89" s="55">
        <v>21</v>
      </c>
      <c r="H89" s="48">
        <f t="shared" si="35"/>
        <v>1</v>
      </c>
      <c r="I89" s="49">
        <f t="shared" si="33"/>
        <v>92000</v>
      </c>
      <c r="J89" s="55">
        <v>17</v>
      </c>
      <c r="K89" s="48">
        <f t="shared" si="36"/>
        <v>1</v>
      </c>
      <c r="L89" s="49">
        <f t="shared" si="37"/>
        <v>92000</v>
      </c>
      <c r="M89" s="49">
        <f t="shared" si="38"/>
        <v>276000</v>
      </c>
      <c r="N89" s="49"/>
      <c r="O89" s="49"/>
      <c r="P89" s="49">
        <f t="shared" si="39"/>
        <v>276000</v>
      </c>
    </row>
    <row r="90" spans="1:16" s="43" customFormat="1" ht="36.75" customHeight="1">
      <c r="A90" s="44">
        <v>6</v>
      </c>
      <c r="B90" s="35" t="s">
        <v>141</v>
      </c>
      <c r="C90" s="46">
        <v>92000</v>
      </c>
      <c r="D90" s="47">
        <v>19</v>
      </c>
      <c r="E90" s="48">
        <f t="shared" si="34"/>
        <v>1</v>
      </c>
      <c r="F90" s="49">
        <f t="shared" si="32"/>
        <v>92000</v>
      </c>
      <c r="G90" s="55">
        <v>20</v>
      </c>
      <c r="H90" s="48">
        <f t="shared" si="35"/>
        <v>1</v>
      </c>
      <c r="I90" s="49">
        <f t="shared" si="33"/>
        <v>92000</v>
      </c>
      <c r="J90" s="55">
        <v>20</v>
      </c>
      <c r="K90" s="48">
        <f t="shared" si="36"/>
        <v>1</v>
      </c>
      <c r="L90" s="49">
        <f t="shared" si="37"/>
        <v>92000</v>
      </c>
      <c r="M90" s="49">
        <f t="shared" si="38"/>
        <v>276000</v>
      </c>
      <c r="N90" s="49"/>
      <c r="O90" s="49"/>
      <c r="P90" s="49">
        <f t="shared" si="39"/>
        <v>276000</v>
      </c>
    </row>
    <row r="91" spans="1:16" s="43" customFormat="1" ht="36.75" customHeight="1">
      <c r="A91" s="44">
        <v>7</v>
      </c>
      <c r="B91" s="35" t="s">
        <v>142</v>
      </c>
      <c r="C91" s="46">
        <v>92000</v>
      </c>
      <c r="D91" s="47">
        <v>19</v>
      </c>
      <c r="E91" s="48">
        <f t="shared" si="34"/>
        <v>1</v>
      </c>
      <c r="F91" s="49">
        <f t="shared" si="32"/>
        <v>92000</v>
      </c>
      <c r="G91" s="55">
        <v>15</v>
      </c>
      <c r="H91" s="48">
        <f t="shared" si="35"/>
        <v>0.75</v>
      </c>
      <c r="I91" s="49">
        <f t="shared" si="33"/>
        <v>69000</v>
      </c>
      <c r="J91" s="55">
        <v>16</v>
      </c>
      <c r="K91" s="48">
        <f t="shared" si="36"/>
        <v>1</v>
      </c>
      <c r="L91" s="49">
        <f t="shared" si="37"/>
        <v>92000</v>
      </c>
      <c r="M91" s="49">
        <f t="shared" si="38"/>
        <v>253000</v>
      </c>
      <c r="N91" s="49"/>
      <c r="O91" s="49"/>
      <c r="P91" s="49">
        <f t="shared" si="39"/>
        <v>253000</v>
      </c>
    </row>
    <row r="92" spans="1:16" s="43" customFormat="1" ht="36.75" customHeight="1">
      <c r="A92" s="44">
        <v>8</v>
      </c>
      <c r="B92" s="35" t="s">
        <v>143</v>
      </c>
      <c r="C92" s="46">
        <v>92000</v>
      </c>
      <c r="D92" s="47">
        <v>14</v>
      </c>
      <c r="E92" s="48">
        <f t="shared" si="34"/>
        <v>0.75</v>
      </c>
      <c r="F92" s="49">
        <f t="shared" si="32"/>
        <v>69000</v>
      </c>
      <c r="G92" s="55">
        <v>20</v>
      </c>
      <c r="H92" s="48">
        <f t="shared" si="35"/>
        <v>1</v>
      </c>
      <c r="I92" s="49">
        <f t="shared" si="33"/>
        <v>92000</v>
      </c>
      <c r="J92" s="55">
        <v>21</v>
      </c>
      <c r="K92" s="48">
        <f t="shared" si="36"/>
        <v>1</v>
      </c>
      <c r="L92" s="49">
        <f t="shared" si="37"/>
        <v>92000</v>
      </c>
      <c r="M92" s="49">
        <f t="shared" si="38"/>
        <v>253000</v>
      </c>
      <c r="N92" s="49"/>
      <c r="O92" s="49"/>
      <c r="P92" s="49">
        <f t="shared" si="39"/>
        <v>253000</v>
      </c>
    </row>
    <row r="93" spans="1:16" s="43" customFormat="1" ht="36.75" customHeight="1">
      <c r="A93" s="44">
        <v>9</v>
      </c>
      <c r="B93" s="35" t="s">
        <v>144</v>
      </c>
      <c r="C93" s="46">
        <v>92000</v>
      </c>
      <c r="D93" s="47">
        <v>16</v>
      </c>
      <c r="E93" s="48">
        <f t="shared" si="34"/>
        <v>1</v>
      </c>
      <c r="F93" s="49">
        <f t="shared" si="32"/>
        <v>92000</v>
      </c>
      <c r="G93" s="55">
        <v>20</v>
      </c>
      <c r="H93" s="48">
        <f t="shared" si="35"/>
        <v>1</v>
      </c>
      <c r="I93" s="49">
        <f t="shared" si="33"/>
        <v>92000</v>
      </c>
      <c r="J93" s="55">
        <v>20</v>
      </c>
      <c r="K93" s="48">
        <f t="shared" si="36"/>
        <v>1</v>
      </c>
      <c r="L93" s="49">
        <f t="shared" si="37"/>
        <v>92000</v>
      </c>
      <c r="M93" s="49">
        <f t="shared" si="38"/>
        <v>276000</v>
      </c>
      <c r="N93" s="49"/>
      <c r="O93" s="49"/>
      <c r="P93" s="49">
        <f t="shared" si="39"/>
        <v>276000</v>
      </c>
    </row>
    <row r="94" spans="1:16" s="43" customFormat="1" ht="36.75" customHeight="1">
      <c r="A94" s="44">
        <v>10</v>
      </c>
      <c r="B94" s="35" t="s">
        <v>145</v>
      </c>
      <c r="C94" s="46">
        <v>92000</v>
      </c>
      <c r="D94" s="47">
        <v>9</v>
      </c>
      <c r="E94" s="48">
        <f t="shared" si="34"/>
        <v>0.5</v>
      </c>
      <c r="F94" s="49">
        <f t="shared" si="32"/>
        <v>46000</v>
      </c>
      <c r="G94" s="55"/>
      <c r="H94" s="48">
        <f t="shared" si="35"/>
        <v>0</v>
      </c>
      <c r="I94" s="49">
        <f t="shared" si="33"/>
        <v>0</v>
      </c>
      <c r="J94" s="52"/>
      <c r="K94" s="48">
        <f t="shared" si="36"/>
        <v>0</v>
      </c>
      <c r="L94" s="49">
        <f t="shared" si="37"/>
        <v>0</v>
      </c>
      <c r="M94" s="49">
        <f t="shared" si="38"/>
        <v>46000</v>
      </c>
      <c r="N94" s="49"/>
      <c r="O94" s="49"/>
      <c r="P94" s="49">
        <f t="shared" si="39"/>
        <v>46000</v>
      </c>
    </row>
    <row r="95" spans="1:16" s="43" customFormat="1" ht="36.75" customHeight="1">
      <c r="A95" s="44">
        <v>11</v>
      </c>
      <c r="B95" s="35" t="s">
        <v>146</v>
      </c>
      <c r="C95" s="46">
        <v>92000</v>
      </c>
      <c r="D95" s="47">
        <v>19</v>
      </c>
      <c r="E95" s="48">
        <f t="shared" si="34"/>
        <v>1</v>
      </c>
      <c r="F95" s="49">
        <f t="shared" si="32"/>
        <v>92000</v>
      </c>
      <c r="G95" s="55">
        <v>16</v>
      </c>
      <c r="H95" s="48">
        <f t="shared" si="35"/>
        <v>1</v>
      </c>
      <c r="I95" s="49">
        <f t="shared" si="33"/>
        <v>92000</v>
      </c>
      <c r="J95" s="55">
        <v>13</v>
      </c>
      <c r="K95" s="48">
        <f t="shared" si="36"/>
        <v>0.75</v>
      </c>
      <c r="L95" s="49">
        <f t="shared" si="37"/>
        <v>69000</v>
      </c>
      <c r="M95" s="49">
        <f t="shared" si="38"/>
        <v>253000</v>
      </c>
      <c r="N95" s="49"/>
      <c r="O95" s="49"/>
      <c r="P95" s="49">
        <f t="shared" si="39"/>
        <v>253000</v>
      </c>
    </row>
    <row r="96" spans="1:16" s="43" customFormat="1" ht="36.75" customHeight="1">
      <c r="A96" s="44">
        <v>12</v>
      </c>
      <c r="B96" s="35" t="s">
        <v>147</v>
      </c>
      <c r="C96" s="46">
        <v>92000</v>
      </c>
      <c r="D96" s="47">
        <v>17</v>
      </c>
      <c r="E96" s="48">
        <f t="shared" si="34"/>
        <v>1</v>
      </c>
      <c r="F96" s="49">
        <f t="shared" si="32"/>
        <v>92000</v>
      </c>
      <c r="G96" s="55">
        <v>18</v>
      </c>
      <c r="H96" s="48">
        <f t="shared" si="35"/>
        <v>1</v>
      </c>
      <c r="I96" s="49">
        <f t="shared" si="33"/>
        <v>92000</v>
      </c>
      <c r="J96" s="55">
        <v>15</v>
      </c>
      <c r="K96" s="48">
        <f t="shared" si="36"/>
        <v>0.75</v>
      </c>
      <c r="L96" s="49">
        <f t="shared" si="37"/>
        <v>69000</v>
      </c>
      <c r="M96" s="49">
        <f t="shared" si="38"/>
        <v>253000</v>
      </c>
      <c r="N96" s="49"/>
      <c r="O96" s="49"/>
      <c r="P96" s="49">
        <f t="shared" si="39"/>
        <v>253000</v>
      </c>
    </row>
    <row r="97" spans="1:16" s="43" customFormat="1" ht="36.75" customHeight="1">
      <c r="A97" s="44">
        <v>13</v>
      </c>
      <c r="B97" s="35" t="s">
        <v>148</v>
      </c>
      <c r="C97" s="46">
        <v>92000</v>
      </c>
      <c r="D97" s="47">
        <v>16</v>
      </c>
      <c r="E97" s="48">
        <f t="shared" si="34"/>
        <v>1</v>
      </c>
      <c r="F97" s="49">
        <f t="shared" si="32"/>
        <v>92000</v>
      </c>
      <c r="G97" s="55">
        <v>18</v>
      </c>
      <c r="H97" s="48">
        <f t="shared" si="35"/>
        <v>1</v>
      </c>
      <c r="I97" s="49">
        <f t="shared" si="33"/>
        <v>92000</v>
      </c>
      <c r="J97" s="55">
        <v>17</v>
      </c>
      <c r="K97" s="48">
        <f t="shared" si="36"/>
        <v>1</v>
      </c>
      <c r="L97" s="49">
        <f t="shared" si="37"/>
        <v>92000</v>
      </c>
      <c r="M97" s="49">
        <f t="shared" si="38"/>
        <v>276000</v>
      </c>
      <c r="N97" s="49"/>
      <c r="O97" s="49"/>
      <c r="P97" s="49">
        <f t="shared" si="39"/>
        <v>276000</v>
      </c>
    </row>
    <row r="98" spans="1:16" s="43" customFormat="1" ht="36.75" customHeight="1">
      <c r="A98" s="44">
        <v>14</v>
      </c>
      <c r="B98" s="35" t="s">
        <v>149</v>
      </c>
      <c r="C98" s="46">
        <v>92000</v>
      </c>
      <c r="D98" s="47">
        <v>18</v>
      </c>
      <c r="E98" s="48">
        <f t="shared" si="34"/>
        <v>1</v>
      </c>
      <c r="F98" s="49">
        <f t="shared" si="32"/>
        <v>92000</v>
      </c>
      <c r="G98" s="55">
        <v>16</v>
      </c>
      <c r="H98" s="48">
        <f t="shared" si="35"/>
        <v>1</v>
      </c>
      <c r="I98" s="49">
        <f t="shared" si="33"/>
        <v>92000</v>
      </c>
      <c r="J98" s="55">
        <v>17</v>
      </c>
      <c r="K98" s="48">
        <f t="shared" si="36"/>
        <v>1</v>
      </c>
      <c r="L98" s="49">
        <f t="shared" si="37"/>
        <v>92000</v>
      </c>
      <c r="M98" s="49">
        <f t="shared" si="38"/>
        <v>276000</v>
      </c>
      <c r="N98" s="49"/>
      <c r="O98" s="49"/>
      <c r="P98" s="49">
        <f t="shared" si="39"/>
        <v>276000</v>
      </c>
    </row>
    <row r="99" spans="1:16" s="43" customFormat="1" ht="36.75" customHeight="1">
      <c r="A99" s="44">
        <v>15</v>
      </c>
      <c r="B99" s="35" t="s">
        <v>150</v>
      </c>
      <c r="C99" s="46">
        <v>92000</v>
      </c>
      <c r="D99" s="47">
        <v>14</v>
      </c>
      <c r="E99" s="48">
        <f t="shared" si="34"/>
        <v>0.75</v>
      </c>
      <c r="F99" s="49">
        <f t="shared" si="32"/>
        <v>69000</v>
      </c>
      <c r="G99" s="55">
        <v>18</v>
      </c>
      <c r="H99" s="48">
        <f t="shared" si="35"/>
        <v>1</v>
      </c>
      <c r="I99" s="49">
        <f t="shared" si="33"/>
        <v>92000</v>
      </c>
      <c r="J99" s="55">
        <v>16</v>
      </c>
      <c r="K99" s="48">
        <f t="shared" si="36"/>
        <v>1</v>
      </c>
      <c r="L99" s="49">
        <f t="shared" si="37"/>
        <v>92000</v>
      </c>
      <c r="M99" s="49">
        <f t="shared" si="38"/>
        <v>253000</v>
      </c>
      <c r="N99" s="49"/>
      <c r="O99" s="49"/>
      <c r="P99" s="49">
        <f t="shared" si="39"/>
        <v>253000</v>
      </c>
    </row>
    <row r="100" spans="1:16" s="43" customFormat="1" ht="36.75" customHeight="1">
      <c r="A100" s="44">
        <v>16</v>
      </c>
      <c r="B100" s="35" t="s">
        <v>151</v>
      </c>
      <c r="C100" s="46">
        <v>92000</v>
      </c>
      <c r="D100" s="47">
        <v>13</v>
      </c>
      <c r="E100" s="48">
        <f t="shared" si="34"/>
        <v>0.75</v>
      </c>
      <c r="F100" s="49">
        <f t="shared" si="32"/>
        <v>69000</v>
      </c>
      <c r="G100" s="55">
        <v>20</v>
      </c>
      <c r="H100" s="48">
        <f t="shared" si="35"/>
        <v>1</v>
      </c>
      <c r="I100" s="49">
        <f t="shared" si="33"/>
        <v>92000</v>
      </c>
      <c r="J100" s="55">
        <v>20</v>
      </c>
      <c r="K100" s="48">
        <f t="shared" si="36"/>
        <v>1</v>
      </c>
      <c r="L100" s="49">
        <f t="shared" si="37"/>
        <v>92000</v>
      </c>
      <c r="M100" s="49">
        <f t="shared" si="38"/>
        <v>253000</v>
      </c>
      <c r="N100" s="49"/>
      <c r="O100" s="49"/>
      <c r="P100" s="49">
        <f t="shared" si="39"/>
        <v>253000</v>
      </c>
    </row>
    <row r="101" spans="1:16" s="43" customFormat="1" ht="39.75" customHeight="1">
      <c r="A101" s="44">
        <v>17</v>
      </c>
      <c r="B101" s="35" t="s">
        <v>152</v>
      </c>
      <c r="C101" s="46">
        <v>92000</v>
      </c>
      <c r="D101" s="47">
        <v>17</v>
      </c>
      <c r="E101" s="48">
        <f t="shared" si="34"/>
        <v>1</v>
      </c>
      <c r="F101" s="49">
        <f t="shared" si="32"/>
        <v>92000</v>
      </c>
      <c r="G101" s="55">
        <v>21</v>
      </c>
      <c r="H101" s="48">
        <f t="shared" si="35"/>
        <v>1</v>
      </c>
      <c r="I101" s="49">
        <f t="shared" si="33"/>
        <v>92000</v>
      </c>
      <c r="J101" s="55">
        <v>20</v>
      </c>
      <c r="K101" s="48">
        <f t="shared" si="36"/>
        <v>1</v>
      </c>
      <c r="L101" s="49">
        <f t="shared" si="37"/>
        <v>92000</v>
      </c>
      <c r="M101" s="49">
        <f t="shared" si="38"/>
        <v>276000</v>
      </c>
      <c r="N101" s="49"/>
      <c r="O101" s="49"/>
      <c r="P101" s="49">
        <f t="shared" si="39"/>
        <v>276000</v>
      </c>
    </row>
    <row r="102" spans="1:16" s="43" customFormat="1" ht="39.75" customHeight="1">
      <c r="A102" s="44">
        <v>18</v>
      </c>
      <c r="B102" s="35" t="s">
        <v>153</v>
      </c>
      <c r="C102" s="46">
        <v>92000</v>
      </c>
      <c r="D102" s="47">
        <v>8</v>
      </c>
      <c r="E102" s="48">
        <f t="shared" si="34"/>
        <v>0.5</v>
      </c>
      <c r="F102" s="49">
        <f t="shared" si="32"/>
        <v>46000</v>
      </c>
      <c r="G102" s="55">
        <v>18</v>
      </c>
      <c r="H102" s="48">
        <f t="shared" si="35"/>
        <v>1</v>
      </c>
      <c r="I102" s="49">
        <f t="shared" si="33"/>
        <v>92000</v>
      </c>
      <c r="J102" s="55">
        <v>21</v>
      </c>
      <c r="K102" s="48">
        <f t="shared" si="36"/>
        <v>1</v>
      </c>
      <c r="L102" s="49">
        <f t="shared" si="37"/>
        <v>92000</v>
      </c>
      <c r="M102" s="49">
        <f t="shared" si="38"/>
        <v>230000</v>
      </c>
      <c r="N102" s="49"/>
      <c r="O102" s="49"/>
      <c r="P102" s="49">
        <f t="shared" si="39"/>
        <v>230000</v>
      </c>
    </row>
    <row r="103" spans="1:16" s="43" customFormat="1" ht="39.75" customHeight="1">
      <c r="A103" s="44">
        <v>19</v>
      </c>
      <c r="B103" s="35" t="s">
        <v>154</v>
      </c>
      <c r="C103" s="46">
        <v>92000</v>
      </c>
      <c r="D103" s="47">
        <v>3</v>
      </c>
      <c r="E103" s="48">
        <f t="shared" si="34"/>
        <v>0.25</v>
      </c>
      <c r="F103" s="49">
        <f t="shared" si="32"/>
        <v>23000</v>
      </c>
      <c r="G103" s="55">
        <v>20</v>
      </c>
      <c r="H103" s="48">
        <f t="shared" si="35"/>
        <v>1</v>
      </c>
      <c r="I103" s="49">
        <f t="shared" si="33"/>
        <v>92000</v>
      </c>
      <c r="J103" s="55">
        <v>21</v>
      </c>
      <c r="K103" s="48">
        <f t="shared" si="36"/>
        <v>1</v>
      </c>
      <c r="L103" s="49">
        <f t="shared" si="37"/>
        <v>92000</v>
      </c>
      <c r="M103" s="49">
        <f t="shared" si="38"/>
        <v>207000</v>
      </c>
      <c r="N103" s="49"/>
      <c r="O103" s="49">
        <f>M103/2</f>
        <v>103500</v>
      </c>
      <c r="P103" s="49">
        <f t="shared" si="39"/>
        <v>103500</v>
      </c>
    </row>
    <row r="104" spans="1:16" s="43" customFormat="1" ht="39.75" customHeight="1">
      <c r="A104" s="44">
        <v>20</v>
      </c>
      <c r="B104" s="35" t="s">
        <v>155</v>
      </c>
      <c r="C104" s="46">
        <v>92000</v>
      </c>
      <c r="D104" s="47">
        <v>14</v>
      </c>
      <c r="E104" s="48">
        <f t="shared" si="34"/>
        <v>0.75</v>
      </c>
      <c r="F104" s="49">
        <f t="shared" si="32"/>
        <v>69000</v>
      </c>
      <c r="G104" s="55">
        <v>17</v>
      </c>
      <c r="H104" s="48">
        <f t="shared" si="35"/>
        <v>1</v>
      </c>
      <c r="I104" s="49">
        <f t="shared" si="33"/>
        <v>92000</v>
      </c>
      <c r="J104" s="55">
        <v>20</v>
      </c>
      <c r="K104" s="48">
        <f t="shared" si="36"/>
        <v>1</v>
      </c>
      <c r="L104" s="49">
        <f t="shared" si="37"/>
        <v>92000</v>
      </c>
      <c r="M104" s="49">
        <f t="shared" si="38"/>
        <v>253000</v>
      </c>
      <c r="N104" s="49"/>
      <c r="O104" s="49"/>
      <c r="P104" s="49">
        <f t="shared" si="39"/>
        <v>253000</v>
      </c>
    </row>
    <row r="105" spans="1:16" s="43" customFormat="1" ht="39.75" customHeight="1">
      <c r="A105" s="44">
        <v>21</v>
      </c>
      <c r="B105" s="35" t="s">
        <v>156</v>
      </c>
      <c r="C105" s="46">
        <v>92000</v>
      </c>
      <c r="D105" s="47">
        <v>9</v>
      </c>
      <c r="E105" s="48">
        <f t="shared" si="34"/>
        <v>0.5</v>
      </c>
      <c r="F105" s="49">
        <f t="shared" si="32"/>
        <v>46000</v>
      </c>
      <c r="G105" s="55">
        <v>10</v>
      </c>
      <c r="H105" s="48">
        <f t="shared" si="35"/>
        <v>0.5</v>
      </c>
      <c r="I105" s="49">
        <f t="shared" si="33"/>
        <v>46000</v>
      </c>
      <c r="J105" s="55">
        <v>19</v>
      </c>
      <c r="K105" s="48">
        <f t="shared" si="36"/>
        <v>1</v>
      </c>
      <c r="L105" s="49">
        <f t="shared" si="37"/>
        <v>92000</v>
      </c>
      <c r="M105" s="49">
        <f t="shared" si="38"/>
        <v>184000</v>
      </c>
      <c r="N105" s="49"/>
      <c r="O105" s="49"/>
      <c r="P105" s="49">
        <f t="shared" si="39"/>
        <v>184000</v>
      </c>
    </row>
    <row r="106" spans="1:16" s="43" customFormat="1" ht="39.75" customHeight="1">
      <c r="A106" s="40">
        <v>6</v>
      </c>
      <c r="B106" s="41" t="s">
        <v>52</v>
      </c>
      <c r="C106" s="42"/>
      <c r="D106" s="42"/>
      <c r="E106" s="42"/>
      <c r="F106" s="42">
        <f>SUM(F107:F114)</f>
        <v>552000</v>
      </c>
      <c r="G106" s="42"/>
      <c r="H106" s="42"/>
      <c r="I106" s="42">
        <f>SUM(I107:I114)</f>
        <v>690000</v>
      </c>
      <c r="J106" s="42"/>
      <c r="K106" s="42"/>
      <c r="L106" s="42">
        <f>SUM(L107:L114)</f>
        <v>644000</v>
      </c>
      <c r="M106" s="42">
        <f>SUM(M107:M114)</f>
        <v>1886000</v>
      </c>
      <c r="N106" s="42">
        <f>SUM(N107:N114)</f>
        <v>0</v>
      </c>
      <c r="O106" s="42">
        <f>SUM(O107:O114)</f>
        <v>0</v>
      </c>
      <c r="P106" s="42">
        <f>SUM(P107:P114)</f>
        <v>1886000</v>
      </c>
    </row>
    <row r="107" spans="1:16" s="43" customFormat="1" ht="39.75" customHeight="1">
      <c r="A107" s="44">
        <v>1</v>
      </c>
      <c r="B107" s="38" t="s">
        <v>157</v>
      </c>
      <c r="C107" s="46">
        <v>92000</v>
      </c>
      <c r="D107" s="47">
        <v>14</v>
      </c>
      <c r="E107" s="48">
        <f aca="true" t="shared" si="40" ref="E107:E114">IF(D107=0,0,IF(D107&lt;=5,0.25,IF(D107&lt;=10,0.5,IF(D107&lt;=15,0.75,1))))</f>
        <v>0.75</v>
      </c>
      <c r="F107" s="49">
        <f aca="true" t="shared" si="41" ref="F107:F114">C107*E107</f>
        <v>69000</v>
      </c>
      <c r="G107" s="55">
        <v>20</v>
      </c>
      <c r="H107" s="48">
        <f aca="true" t="shared" si="42" ref="H107:H114">IF(G107=0,0,IF(G107&lt;=5,0.25,IF(G107&lt;=10,0.5,IF(G107&lt;=15,0.75,1))))</f>
        <v>1</v>
      </c>
      <c r="I107" s="49">
        <f aca="true" t="shared" si="43" ref="I107:I114">C107*H107</f>
        <v>92000</v>
      </c>
      <c r="J107" s="55">
        <v>21</v>
      </c>
      <c r="K107" s="48">
        <f aca="true" t="shared" si="44" ref="K107:K114">IF(J107=0,0,IF(J107&lt;=5,0.25,IF(J107&lt;=10,0.5,IF(J107&lt;=15,0.75,1))))</f>
        <v>1</v>
      </c>
      <c r="L107" s="49">
        <f aca="true" t="shared" si="45" ref="L107:L114">C107*K107</f>
        <v>92000</v>
      </c>
      <c r="M107" s="49">
        <f aca="true" t="shared" si="46" ref="M107:M114">L107+I107+F107</f>
        <v>253000</v>
      </c>
      <c r="N107" s="49"/>
      <c r="O107" s="49"/>
      <c r="P107" s="49">
        <f aca="true" t="shared" si="47" ref="P107:P114">M107-N107-O107</f>
        <v>253000</v>
      </c>
    </row>
    <row r="108" spans="1:16" s="43" customFormat="1" ht="39.75" customHeight="1">
      <c r="A108" s="44">
        <v>2</v>
      </c>
      <c r="B108" s="38" t="s">
        <v>158</v>
      </c>
      <c r="C108" s="46">
        <v>92000</v>
      </c>
      <c r="D108" s="47">
        <v>14</v>
      </c>
      <c r="E108" s="48">
        <f t="shared" si="40"/>
        <v>0.75</v>
      </c>
      <c r="F108" s="49">
        <f t="shared" si="41"/>
        <v>69000</v>
      </c>
      <c r="G108" s="55">
        <v>20</v>
      </c>
      <c r="H108" s="48">
        <f t="shared" si="42"/>
        <v>1</v>
      </c>
      <c r="I108" s="49">
        <f t="shared" si="43"/>
        <v>92000</v>
      </c>
      <c r="J108" s="55">
        <v>21</v>
      </c>
      <c r="K108" s="48">
        <f t="shared" si="44"/>
        <v>1</v>
      </c>
      <c r="L108" s="49">
        <f t="shared" si="45"/>
        <v>92000</v>
      </c>
      <c r="M108" s="49">
        <f t="shared" si="46"/>
        <v>253000</v>
      </c>
      <c r="N108" s="49"/>
      <c r="O108" s="49"/>
      <c r="P108" s="49">
        <f t="shared" si="47"/>
        <v>253000</v>
      </c>
    </row>
    <row r="109" spans="1:16" s="43" customFormat="1" ht="39.75" customHeight="1">
      <c r="A109" s="44">
        <v>3</v>
      </c>
      <c r="B109" s="38" t="s">
        <v>159</v>
      </c>
      <c r="C109" s="46">
        <v>92000</v>
      </c>
      <c r="D109" s="47">
        <v>15</v>
      </c>
      <c r="E109" s="48">
        <f t="shared" si="40"/>
        <v>0.75</v>
      </c>
      <c r="F109" s="49">
        <f t="shared" si="41"/>
        <v>69000</v>
      </c>
      <c r="G109" s="55">
        <v>19</v>
      </c>
      <c r="H109" s="48">
        <f t="shared" si="42"/>
        <v>1</v>
      </c>
      <c r="I109" s="49">
        <f t="shared" si="43"/>
        <v>92000</v>
      </c>
      <c r="J109" s="55">
        <v>21</v>
      </c>
      <c r="K109" s="48">
        <f t="shared" si="44"/>
        <v>1</v>
      </c>
      <c r="L109" s="49">
        <f t="shared" si="45"/>
        <v>92000</v>
      </c>
      <c r="M109" s="49">
        <f t="shared" si="46"/>
        <v>253000</v>
      </c>
      <c r="N109" s="49"/>
      <c r="O109" s="49"/>
      <c r="P109" s="49">
        <f t="shared" si="47"/>
        <v>253000</v>
      </c>
    </row>
    <row r="110" spans="1:16" s="43" customFormat="1" ht="39.75" customHeight="1">
      <c r="A110" s="44">
        <v>4</v>
      </c>
      <c r="B110" s="38" t="s">
        <v>160</v>
      </c>
      <c r="C110" s="46">
        <v>92000</v>
      </c>
      <c r="D110" s="47">
        <v>15</v>
      </c>
      <c r="E110" s="48">
        <f t="shared" si="40"/>
        <v>0.75</v>
      </c>
      <c r="F110" s="49">
        <f t="shared" si="41"/>
        <v>69000</v>
      </c>
      <c r="G110" s="55">
        <v>20</v>
      </c>
      <c r="H110" s="48">
        <f t="shared" si="42"/>
        <v>1</v>
      </c>
      <c r="I110" s="49">
        <f t="shared" si="43"/>
        <v>92000</v>
      </c>
      <c r="J110" s="55">
        <v>20</v>
      </c>
      <c r="K110" s="48">
        <f t="shared" si="44"/>
        <v>1</v>
      </c>
      <c r="L110" s="49">
        <f t="shared" si="45"/>
        <v>92000</v>
      </c>
      <c r="M110" s="49">
        <f t="shared" si="46"/>
        <v>253000</v>
      </c>
      <c r="N110" s="49"/>
      <c r="O110" s="49"/>
      <c r="P110" s="49">
        <f t="shared" si="47"/>
        <v>253000</v>
      </c>
    </row>
    <row r="111" spans="1:16" s="43" customFormat="1" ht="39.75" customHeight="1">
      <c r="A111" s="44">
        <v>5</v>
      </c>
      <c r="B111" s="38" t="s">
        <v>161</v>
      </c>
      <c r="C111" s="46">
        <v>92000</v>
      </c>
      <c r="D111" s="47">
        <v>18</v>
      </c>
      <c r="E111" s="48">
        <f t="shared" si="40"/>
        <v>1</v>
      </c>
      <c r="F111" s="49">
        <f t="shared" si="41"/>
        <v>92000</v>
      </c>
      <c r="G111" s="55">
        <v>21</v>
      </c>
      <c r="H111" s="48">
        <f t="shared" si="42"/>
        <v>1</v>
      </c>
      <c r="I111" s="49">
        <f t="shared" si="43"/>
        <v>92000</v>
      </c>
      <c r="J111" s="55">
        <v>21</v>
      </c>
      <c r="K111" s="48">
        <f t="shared" si="44"/>
        <v>1</v>
      </c>
      <c r="L111" s="49">
        <f t="shared" si="45"/>
        <v>92000</v>
      </c>
      <c r="M111" s="49">
        <f t="shared" si="46"/>
        <v>276000</v>
      </c>
      <c r="N111" s="49"/>
      <c r="O111" s="49"/>
      <c r="P111" s="49">
        <f t="shared" si="47"/>
        <v>276000</v>
      </c>
    </row>
    <row r="112" spans="1:16" s="43" customFormat="1" ht="36.75" customHeight="1">
      <c r="A112" s="44">
        <v>6</v>
      </c>
      <c r="B112" s="38" t="s">
        <v>162</v>
      </c>
      <c r="C112" s="46">
        <v>92000</v>
      </c>
      <c r="D112" s="47">
        <v>9</v>
      </c>
      <c r="E112" s="48">
        <f t="shared" si="40"/>
        <v>0.5</v>
      </c>
      <c r="F112" s="49">
        <f t="shared" si="41"/>
        <v>46000</v>
      </c>
      <c r="G112" s="55">
        <v>19</v>
      </c>
      <c r="H112" s="48">
        <f t="shared" si="42"/>
        <v>1</v>
      </c>
      <c r="I112" s="49">
        <f t="shared" si="43"/>
        <v>92000</v>
      </c>
      <c r="J112" s="55">
        <v>19</v>
      </c>
      <c r="K112" s="48">
        <f t="shared" si="44"/>
        <v>1</v>
      </c>
      <c r="L112" s="49">
        <f t="shared" si="45"/>
        <v>92000</v>
      </c>
      <c r="M112" s="49">
        <f t="shared" si="46"/>
        <v>230000</v>
      </c>
      <c r="N112" s="49"/>
      <c r="O112" s="49"/>
      <c r="P112" s="49">
        <f t="shared" si="47"/>
        <v>230000</v>
      </c>
    </row>
    <row r="113" spans="1:16" s="43" customFormat="1" ht="36.75" customHeight="1">
      <c r="A113" s="44">
        <v>7</v>
      </c>
      <c r="B113" s="38" t="s">
        <v>163</v>
      </c>
      <c r="C113" s="46">
        <v>92000</v>
      </c>
      <c r="D113" s="47">
        <v>15</v>
      </c>
      <c r="E113" s="48">
        <f t="shared" si="40"/>
        <v>0.75</v>
      </c>
      <c r="F113" s="49">
        <f t="shared" si="41"/>
        <v>69000</v>
      </c>
      <c r="G113" s="55">
        <v>20</v>
      </c>
      <c r="H113" s="48">
        <f t="shared" si="42"/>
        <v>1</v>
      </c>
      <c r="I113" s="49">
        <f t="shared" si="43"/>
        <v>92000</v>
      </c>
      <c r="J113" s="55">
        <v>19</v>
      </c>
      <c r="K113" s="48">
        <f t="shared" si="44"/>
        <v>1</v>
      </c>
      <c r="L113" s="49">
        <f t="shared" si="45"/>
        <v>92000</v>
      </c>
      <c r="M113" s="49">
        <f t="shared" si="46"/>
        <v>253000</v>
      </c>
      <c r="N113" s="49"/>
      <c r="O113" s="49"/>
      <c r="P113" s="49">
        <f t="shared" si="47"/>
        <v>253000</v>
      </c>
    </row>
    <row r="114" spans="1:16" s="43" customFormat="1" ht="36.75" customHeight="1">
      <c r="A114" s="44">
        <v>8</v>
      </c>
      <c r="B114" s="53" t="s">
        <v>164</v>
      </c>
      <c r="C114" s="46">
        <v>92000</v>
      </c>
      <c r="D114" s="47">
        <v>14</v>
      </c>
      <c r="E114" s="48">
        <f t="shared" si="40"/>
        <v>0.75</v>
      </c>
      <c r="F114" s="49">
        <f t="shared" si="41"/>
        <v>69000</v>
      </c>
      <c r="G114" s="55">
        <v>6</v>
      </c>
      <c r="H114" s="48">
        <f t="shared" si="42"/>
        <v>0.5</v>
      </c>
      <c r="I114" s="49">
        <f t="shared" si="43"/>
        <v>46000</v>
      </c>
      <c r="J114" s="52"/>
      <c r="K114" s="48">
        <f t="shared" si="44"/>
        <v>0</v>
      </c>
      <c r="L114" s="49">
        <f t="shared" si="45"/>
        <v>0</v>
      </c>
      <c r="M114" s="49">
        <f t="shared" si="46"/>
        <v>115000</v>
      </c>
      <c r="N114" s="49"/>
      <c r="O114" s="49"/>
      <c r="P114" s="49">
        <f t="shared" si="47"/>
        <v>115000</v>
      </c>
    </row>
    <row r="115" spans="1:16" s="43" customFormat="1" ht="36.75" customHeight="1">
      <c r="A115" s="40">
        <v>1</v>
      </c>
      <c r="B115" s="41" t="s">
        <v>53</v>
      </c>
      <c r="C115" s="42"/>
      <c r="D115" s="42"/>
      <c r="E115" s="42"/>
      <c r="F115" s="42">
        <f>SUM(F116:F139)</f>
        <v>1700000</v>
      </c>
      <c r="G115" s="42"/>
      <c r="H115" s="42"/>
      <c r="I115" s="42">
        <f>SUM(I116:I139)</f>
        <v>1955000</v>
      </c>
      <c r="J115" s="42"/>
      <c r="K115" s="42"/>
      <c r="L115" s="42">
        <f>SUM(L116:L139)</f>
        <v>2040000</v>
      </c>
      <c r="M115" s="42">
        <f>SUM(M116:M139)</f>
        <v>5695000</v>
      </c>
      <c r="N115" s="42">
        <f>SUM(N116:N139)</f>
        <v>0</v>
      </c>
      <c r="O115" s="42">
        <f>SUM(O116:O139)</f>
        <v>116875</v>
      </c>
      <c r="P115" s="42">
        <f>SUM(P116:P139)</f>
        <v>5578125</v>
      </c>
    </row>
    <row r="116" spans="1:16" s="43" customFormat="1" ht="36.75" customHeight="1">
      <c r="A116" s="44">
        <v>1</v>
      </c>
      <c r="B116" s="53" t="s">
        <v>165</v>
      </c>
      <c r="C116" s="46">
        <v>85000</v>
      </c>
      <c r="D116" s="47">
        <v>19</v>
      </c>
      <c r="E116" s="48">
        <f>IF(D116=0,0,IF(D116&lt;=5,0.25,IF(D116&lt;=10,0.5,IF(D116&lt;=15,0.75,1))))</f>
        <v>1</v>
      </c>
      <c r="F116" s="49">
        <f aca="true" t="shared" si="48" ref="F116:F139">C116*E116</f>
        <v>85000</v>
      </c>
      <c r="G116" s="55">
        <v>18</v>
      </c>
      <c r="H116" s="48">
        <f>IF(G116=0,0,IF(G116&lt;=5,0.25,IF(G116&lt;=10,0.5,IF(G116&lt;=15,0.75,1))))</f>
        <v>1</v>
      </c>
      <c r="I116" s="49">
        <f aca="true" t="shared" si="49" ref="I116:I139">C116*H116</f>
        <v>85000</v>
      </c>
      <c r="J116" s="55">
        <v>21</v>
      </c>
      <c r="K116" s="48">
        <f>IF(J116=0,0,IF(J116&lt;=5,0.25,IF(J116&lt;=10,0.5,IF(J116&lt;=15,0.75,1))))</f>
        <v>1</v>
      </c>
      <c r="L116" s="49">
        <f>C116*K116</f>
        <v>85000</v>
      </c>
      <c r="M116" s="49">
        <f>L116+I116+F116</f>
        <v>255000</v>
      </c>
      <c r="N116" s="49"/>
      <c r="O116" s="49"/>
      <c r="P116" s="49">
        <f>M116-N116-O116</f>
        <v>255000</v>
      </c>
    </row>
    <row r="117" spans="1:16" s="43" customFormat="1" ht="36.75" customHeight="1">
      <c r="A117" s="44">
        <v>2</v>
      </c>
      <c r="B117" s="53" t="s">
        <v>166</v>
      </c>
      <c r="C117" s="46">
        <v>85000</v>
      </c>
      <c r="D117" s="47">
        <v>9</v>
      </c>
      <c r="E117" s="48">
        <f aca="true" t="shared" si="50" ref="E117:E139">IF(D117=0,0,IF(D117&lt;=5,0.25,IF(D117&lt;=10,0.5,IF(D117&lt;=15,0.75,1))))</f>
        <v>0.5</v>
      </c>
      <c r="F117" s="49">
        <f t="shared" si="48"/>
        <v>42500</v>
      </c>
      <c r="G117" s="55">
        <v>13</v>
      </c>
      <c r="H117" s="48">
        <f aca="true" t="shared" si="51" ref="H117:H139">IF(G117=0,0,IF(G117&lt;=5,0.25,IF(G117&lt;=10,0.5,IF(G117&lt;=15,0.75,1))))</f>
        <v>0.75</v>
      </c>
      <c r="I117" s="49">
        <f t="shared" si="49"/>
        <v>63750</v>
      </c>
      <c r="J117" s="55">
        <v>19</v>
      </c>
      <c r="K117" s="48">
        <f aca="true" t="shared" si="52" ref="K117:K139">IF(J117=0,0,IF(J117&lt;=5,0.25,IF(J117&lt;=10,0.5,IF(J117&lt;=15,0.75,1))))</f>
        <v>1</v>
      </c>
      <c r="L117" s="49">
        <f aca="true" t="shared" si="53" ref="L117:L139">C117*K117</f>
        <v>85000</v>
      </c>
      <c r="M117" s="49">
        <f aca="true" t="shared" si="54" ref="M117:M139">L117+I117+F117</f>
        <v>191250</v>
      </c>
      <c r="N117" s="49"/>
      <c r="O117" s="49"/>
      <c r="P117" s="49">
        <f aca="true" t="shared" si="55" ref="P117:P139">M117-N117-O117</f>
        <v>191250</v>
      </c>
    </row>
    <row r="118" spans="1:16" s="43" customFormat="1" ht="36.75" customHeight="1">
      <c r="A118" s="44">
        <v>3</v>
      </c>
      <c r="B118" s="53" t="s">
        <v>167</v>
      </c>
      <c r="C118" s="46">
        <v>85000</v>
      </c>
      <c r="D118" s="47">
        <v>14</v>
      </c>
      <c r="E118" s="48">
        <f t="shared" si="50"/>
        <v>0.75</v>
      </c>
      <c r="F118" s="49">
        <f t="shared" si="48"/>
        <v>63750</v>
      </c>
      <c r="G118" s="55">
        <v>19</v>
      </c>
      <c r="H118" s="48">
        <f t="shared" si="51"/>
        <v>1</v>
      </c>
      <c r="I118" s="49">
        <f t="shared" si="49"/>
        <v>85000</v>
      </c>
      <c r="J118" s="55">
        <v>20</v>
      </c>
      <c r="K118" s="48">
        <f t="shared" si="52"/>
        <v>1</v>
      </c>
      <c r="L118" s="49">
        <f t="shared" si="53"/>
        <v>85000</v>
      </c>
      <c r="M118" s="49">
        <f t="shared" si="54"/>
        <v>233750</v>
      </c>
      <c r="N118" s="49"/>
      <c r="O118" s="49"/>
      <c r="P118" s="49">
        <f t="shared" si="55"/>
        <v>233750</v>
      </c>
    </row>
    <row r="119" spans="1:16" s="43" customFormat="1" ht="36.75" customHeight="1">
      <c r="A119" s="44">
        <v>4</v>
      </c>
      <c r="B119" s="53" t="s">
        <v>168</v>
      </c>
      <c r="C119" s="46">
        <v>85000</v>
      </c>
      <c r="D119" s="47">
        <v>16</v>
      </c>
      <c r="E119" s="48">
        <f t="shared" si="50"/>
        <v>1</v>
      </c>
      <c r="F119" s="49">
        <f t="shared" si="48"/>
        <v>85000</v>
      </c>
      <c r="G119" s="55">
        <v>17</v>
      </c>
      <c r="H119" s="48">
        <f t="shared" si="51"/>
        <v>1</v>
      </c>
      <c r="I119" s="49">
        <f t="shared" si="49"/>
        <v>85000</v>
      </c>
      <c r="J119" s="55">
        <v>21</v>
      </c>
      <c r="K119" s="48">
        <f t="shared" si="52"/>
        <v>1</v>
      </c>
      <c r="L119" s="49">
        <f t="shared" si="53"/>
        <v>85000</v>
      </c>
      <c r="M119" s="49">
        <f t="shared" si="54"/>
        <v>255000</v>
      </c>
      <c r="N119" s="49"/>
      <c r="O119" s="49"/>
      <c r="P119" s="49">
        <f t="shared" si="55"/>
        <v>255000</v>
      </c>
    </row>
    <row r="120" spans="1:16" s="43" customFormat="1" ht="36.75" customHeight="1">
      <c r="A120" s="44">
        <v>5</v>
      </c>
      <c r="B120" s="53" t="s">
        <v>169</v>
      </c>
      <c r="C120" s="46">
        <v>85000</v>
      </c>
      <c r="D120" s="47">
        <v>17</v>
      </c>
      <c r="E120" s="48">
        <f t="shared" si="50"/>
        <v>1</v>
      </c>
      <c r="F120" s="49">
        <f t="shared" si="48"/>
        <v>85000</v>
      </c>
      <c r="G120" s="55">
        <v>15</v>
      </c>
      <c r="H120" s="48">
        <f t="shared" si="51"/>
        <v>0.75</v>
      </c>
      <c r="I120" s="49">
        <f t="shared" si="49"/>
        <v>63750</v>
      </c>
      <c r="J120" s="55">
        <v>21</v>
      </c>
      <c r="K120" s="48">
        <f t="shared" si="52"/>
        <v>1</v>
      </c>
      <c r="L120" s="49">
        <f t="shared" si="53"/>
        <v>85000</v>
      </c>
      <c r="M120" s="49">
        <f t="shared" si="54"/>
        <v>233750</v>
      </c>
      <c r="N120" s="49"/>
      <c r="O120" s="49"/>
      <c r="P120" s="49">
        <f t="shared" si="55"/>
        <v>233750</v>
      </c>
    </row>
    <row r="121" spans="1:16" s="43" customFormat="1" ht="36.75" customHeight="1">
      <c r="A121" s="44">
        <v>6</v>
      </c>
      <c r="B121" s="53" t="s">
        <v>170</v>
      </c>
      <c r="C121" s="46">
        <v>85000</v>
      </c>
      <c r="D121" s="47">
        <v>18</v>
      </c>
      <c r="E121" s="48">
        <f t="shared" si="50"/>
        <v>1</v>
      </c>
      <c r="F121" s="49">
        <f t="shared" si="48"/>
        <v>85000</v>
      </c>
      <c r="G121" s="55">
        <v>21</v>
      </c>
      <c r="H121" s="48">
        <f t="shared" si="51"/>
        <v>1</v>
      </c>
      <c r="I121" s="49">
        <f t="shared" si="49"/>
        <v>85000</v>
      </c>
      <c r="J121" s="55">
        <v>21</v>
      </c>
      <c r="K121" s="48">
        <f t="shared" si="52"/>
        <v>1</v>
      </c>
      <c r="L121" s="49">
        <f t="shared" si="53"/>
        <v>85000</v>
      </c>
      <c r="M121" s="49">
        <f t="shared" si="54"/>
        <v>255000</v>
      </c>
      <c r="N121" s="49"/>
      <c r="O121" s="49"/>
      <c r="P121" s="49">
        <f t="shared" si="55"/>
        <v>255000</v>
      </c>
    </row>
    <row r="122" spans="1:16" s="43" customFormat="1" ht="36.75" customHeight="1">
      <c r="A122" s="44">
        <v>7</v>
      </c>
      <c r="B122" s="53" t="s">
        <v>171</v>
      </c>
      <c r="C122" s="46">
        <v>85000</v>
      </c>
      <c r="D122" s="47">
        <v>15</v>
      </c>
      <c r="E122" s="48">
        <f t="shared" si="50"/>
        <v>0.75</v>
      </c>
      <c r="F122" s="49">
        <f t="shared" si="48"/>
        <v>63750</v>
      </c>
      <c r="G122" s="55">
        <v>18</v>
      </c>
      <c r="H122" s="48">
        <f t="shared" si="51"/>
        <v>1</v>
      </c>
      <c r="I122" s="49">
        <f t="shared" si="49"/>
        <v>85000</v>
      </c>
      <c r="J122" s="55">
        <v>21</v>
      </c>
      <c r="K122" s="48">
        <f t="shared" si="52"/>
        <v>1</v>
      </c>
      <c r="L122" s="49">
        <f t="shared" si="53"/>
        <v>85000</v>
      </c>
      <c r="M122" s="49">
        <f t="shared" si="54"/>
        <v>233750</v>
      </c>
      <c r="N122" s="49"/>
      <c r="O122" s="49"/>
      <c r="P122" s="49">
        <f t="shared" si="55"/>
        <v>233750</v>
      </c>
    </row>
    <row r="123" spans="1:16" s="43" customFormat="1" ht="36.75" customHeight="1">
      <c r="A123" s="44">
        <v>8</v>
      </c>
      <c r="B123" s="53" t="s">
        <v>172</v>
      </c>
      <c r="C123" s="46">
        <v>85000</v>
      </c>
      <c r="D123" s="47">
        <v>9</v>
      </c>
      <c r="E123" s="48">
        <f t="shared" si="50"/>
        <v>0.5</v>
      </c>
      <c r="F123" s="49">
        <f t="shared" si="48"/>
        <v>42500</v>
      </c>
      <c r="G123" s="55">
        <v>20</v>
      </c>
      <c r="H123" s="48">
        <f t="shared" si="51"/>
        <v>1</v>
      </c>
      <c r="I123" s="49">
        <f t="shared" si="49"/>
        <v>85000</v>
      </c>
      <c r="J123" s="55">
        <v>20</v>
      </c>
      <c r="K123" s="48">
        <f t="shared" si="52"/>
        <v>1</v>
      </c>
      <c r="L123" s="49">
        <f t="shared" si="53"/>
        <v>85000</v>
      </c>
      <c r="M123" s="49">
        <f t="shared" si="54"/>
        <v>212500</v>
      </c>
      <c r="N123" s="49"/>
      <c r="O123" s="49"/>
      <c r="P123" s="49">
        <f t="shared" si="55"/>
        <v>212500</v>
      </c>
    </row>
    <row r="124" spans="1:16" s="43" customFormat="1" ht="36.75" customHeight="1">
      <c r="A124" s="44">
        <v>9</v>
      </c>
      <c r="B124" s="53" t="s">
        <v>173</v>
      </c>
      <c r="C124" s="46">
        <v>85000</v>
      </c>
      <c r="D124" s="47">
        <v>18</v>
      </c>
      <c r="E124" s="48">
        <f t="shared" si="50"/>
        <v>1</v>
      </c>
      <c r="F124" s="49">
        <f t="shared" si="48"/>
        <v>85000</v>
      </c>
      <c r="G124" s="55">
        <v>15</v>
      </c>
      <c r="H124" s="48">
        <f t="shared" si="51"/>
        <v>0.75</v>
      </c>
      <c r="I124" s="49">
        <f t="shared" si="49"/>
        <v>63750</v>
      </c>
      <c r="J124" s="55">
        <v>17</v>
      </c>
      <c r="K124" s="48">
        <f t="shared" si="52"/>
        <v>1</v>
      </c>
      <c r="L124" s="49">
        <f t="shared" si="53"/>
        <v>85000</v>
      </c>
      <c r="M124" s="49">
        <f t="shared" si="54"/>
        <v>233750</v>
      </c>
      <c r="N124" s="49"/>
      <c r="O124" s="49"/>
      <c r="P124" s="49">
        <f t="shared" si="55"/>
        <v>233750</v>
      </c>
    </row>
    <row r="125" spans="1:16" s="43" customFormat="1" ht="36.75" customHeight="1">
      <c r="A125" s="44">
        <v>10</v>
      </c>
      <c r="B125" s="53" t="s">
        <v>174</v>
      </c>
      <c r="C125" s="46">
        <v>85000</v>
      </c>
      <c r="D125" s="47">
        <v>19</v>
      </c>
      <c r="E125" s="48">
        <f t="shared" si="50"/>
        <v>1</v>
      </c>
      <c r="F125" s="49">
        <f t="shared" si="48"/>
        <v>85000</v>
      </c>
      <c r="G125" s="55">
        <v>18</v>
      </c>
      <c r="H125" s="48">
        <f t="shared" si="51"/>
        <v>1</v>
      </c>
      <c r="I125" s="49">
        <f t="shared" si="49"/>
        <v>85000</v>
      </c>
      <c r="J125" s="55">
        <v>21</v>
      </c>
      <c r="K125" s="48">
        <f t="shared" si="52"/>
        <v>1</v>
      </c>
      <c r="L125" s="49">
        <f t="shared" si="53"/>
        <v>85000</v>
      </c>
      <c r="M125" s="49">
        <f t="shared" si="54"/>
        <v>255000</v>
      </c>
      <c r="N125" s="49"/>
      <c r="O125" s="49"/>
      <c r="P125" s="49">
        <f t="shared" si="55"/>
        <v>255000</v>
      </c>
    </row>
    <row r="126" spans="1:16" s="43" customFormat="1" ht="36.75" customHeight="1">
      <c r="A126" s="44">
        <v>11</v>
      </c>
      <c r="B126" s="53" t="s">
        <v>175</v>
      </c>
      <c r="C126" s="46">
        <v>85000</v>
      </c>
      <c r="D126" s="47">
        <v>18</v>
      </c>
      <c r="E126" s="48">
        <f t="shared" si="50"/>
        <v>1</v>
      </c>
      <c r="F126" s="49">
        <f t="shared" si="48"/>
        <v>85000</v>
      </c>
      <c r="G126" s="55">
        <v>19</v>
      </c>
      <c r="H126" s="48">
        <f t="shared" si="51"/>
        <v>1</v>
      </c>
      <c r="I126" s="49">
        <f t="shared" si="49"/>
        <v>85000</v>
      </c>
      <c r="J126" s="55">
        <v>20</v>
      </c>
      <c r="K126" s="48">
        <f t="shared" si="52"/>
        <v>1</v>
      </c>
      <c r="L126" s="49">
        <f t="shared" si="53"/>
        <v>85000</v>
      </c>
      <c r="M126" s="49">
        <f t="shared" si="54"/>
        <v>255000</v>
      </c>
      <c r="N126" s="49"/>
      <c r="O126" s="49"/>
      <c r="P126" s="49">
        <f t="shared" si="55"/>
        <v>255000</v>
      </c>
    </row>
    <row r="127" spans="1:16" s="43" customFormat="1" ht="36.75" customHeight="1">
      <c r="A127" s="44">
        <v>12</v>
      </c>
      <c r="B127" s="53" t="s">
        <v>176</v>
      </c>
      <c r="C127" s="46">
        <v>85000</v>
      </c>
      <c r="D127" s="47">
        <v>19</v>
      </c>
      <c r="E127" s="48">
        <f t="shared" si="50"/>
        <v>1</v>
      </c>
      <c r="F127" s="49">
        <f t="shared" si="48"/>
        <v>85000</v>
      </c>
      <c r="G127" s="55">
        <v>21</v>
      </c>
      <c r="H127" s="48">
        <f t="shared" si="51"/>
        <v>1</v>
      </c>
      <c r="I127" s="49">
        <f t="shared" si="49"/>
        <v>85000</v>
      </c>
      <c r="J127" s="55">
        <v>21</v>
      </c>
      <c r="K127" s="48">
        <f t="shared" si="52"/>
        <v>1</v>
      </c>
      <c r="L127" s="49">
        <f t="shared" si="53"/>
        <v>85000</v>
      </c>
      <c r="M127" s="49">
        <f t="shared" si="54"/>
        <v>255000</v>
      </c>
      <c r="N127" s="49"/>
      <c r="O127" s="49"/>
      <c r="P127" s="49">
        <f t="shared" si="55"/>
        <v>255000</v>
      </c>
    </row>
    <row r="128" spans="1:16" s="43" customFormat="1" ht="36.75" customHeight="1">
      <c r="A128" s="44">
        <v>13</v>
      </c>
      <c r="B128" s="53" t="s">
        <v>177</v>
      </c>
      <c r="C128" s="46">
        <v>85000</v>
      </c>
      <c r="D128" s="47">
        <v>16</v>
      </c>
      <c r="E128" s="48">
        <f t="shared" si="50"/>
        <v>1</v>
      </c>
      <c r="F128" s="49">
        <f t="shared" si="48"/>
        <v>85000</v>
      </c>
      <c r="G128" s="55">
        <v>12</v>
      </c>
      <c r="H128" s="48">
        <f t="shared" si="51"/>
        <v>0.75</v>
      </c>
      <c r="I128" s="49">
        <f t="shared" si="49"/>
        <v>63750</v>
      </c>
      <c r="J128" s="55">
        <v>19</v>
      </c>
      <c r="K128" s="48">
        <f t="shared" si="52"/>
        <v>1</v>
      </c>
      <c r="L128" s="49">
        <f t="shared" si="53"/>
        <v>85000</v>
      </c>
      <c r="M128" s="49">
        <f t="shared" si="54"/>
        <v>233750</v>
      </c>
      <c r="N128" s="49"/>
      <c r="O128" s="49"/>
      <c r="P128" s="49">
        <f t="shared" si="55"/>
        <v>233750</v>
      </c>
    </row>
    <row r="129" spans="1:16" s="43" customFormat="1" ht="36.75" customHeight="1">
      <c r="A129" s="44">
        <v>14</v>
      </c>
      <c r="B129" s="53" t="s">
        <v>178</v>
      </c>
      <c r="C129" s="46">
        <v>85000</v>
      </c>
      <c r="D129" s="47">
        <v>15</v>
      </c>
      <c r="E129" s="48">
        <f t="shared" si="50"/>
        <v>0.75</v>
      </c>
      <c r="F129" s="49">
        <f t="shared" si="48"/>
        <v>63750</v>
      </c>
      <c r="G129" s="55">
        <v>20</v>
      </c>
      <c r="H129" s="48">
        <f t="shared" si="51"/>
        <v>1</v>
      </c>
      <c r="I129" s="49">
        <f t="shared" si="49"/>
        <v>85000</v>
      </c>
      <c r="J129" s="55">
        <v>20</v>
      </c>
      <c r="K129" s="48">
        <f t="shared" si="52"/>
        <v>1</v>
      </c>
      <c r="L129" s="49">
        <f t="shared" si="53"/>
        <v>85000</v>
      </c>
      <c r="M129" s="49">
        <f t="shared" si="54"/>
        <v>233750</v>
      </c>
      <c r="N129" s="49"/>
      <c r="O129" s="49"/>
      <c r="P129" s="49">
        <f t="shared" si="55"/>
        <v>233750</v>
      </c>
    </row>
    <row r="130" spans="1:16" s="43" customFormat="1" ht="36.75" customHeight="1">
      <c r="A130" s="44">
        <v>15</v>
      </c>
      <c r="B130" s="53" t="s">
        <v>179</v>
      </c>
      <c r="C130" s="46">
        <v>85000</v>
      </c>
      <c r="D130" s="47">
        <v>19</v>
      </c>
      <c r="E130" s="48">
        <f t="shared" si="50"/>
        <v>1</v>
      </c>
      <c r="F130" s="49">
        <f t="shared" si="48"/>
        <v>85000</v>
      </c>
      <c r="G130" s="55">
        <v>20</v>
      </c>
      <c r="H130" s="48">
        <f t="shared" si="51"/>
        <v>1</v>
      </c>
      <c r="I130" s="49">
        <f t="shared" si="49"/>
        <v>85000</v>
      </c>
      <c r="J130" s="55">
        <v>21</v>
      </c>
      <c r="K130" s="48">
        <f t="shared" si="52"/>
        <v>1</v>
      </c>
      <c r="L130" s="49">
        <f t="shared" si="53"/>
        <v>85000</v>
      </c>
      <c r="M130" s="49">
        <f t="shared" si="54"/>
        <v>255000</v>
      </c>
      <c r="N130" s="49"/>
      <c r="O130" s="49"/>
      <c r="P130" s="49">
        <f t="shared" si="55"/>
        <v>255000</v>
      </c>
    </row>
    <row r="131" spans="1:16" s="43" customFormat="1" ht="36.75" customHeight="1">
      <c r="A131" s="44">
        <v>16</v>
      </c>
      <c r="B131" s="53" t="s">
        <v>180</v>
      </c>
      <c r="C131" s="46">
        <v>85000</v>
      </c>
      <c r="D131" s="47">
        <v>15</v>
      </c>
      <c r="E131" s="48">
        <f t="shared" si="50"/>
        <v>0.75</v>
      </c>
      <c r="F131" s="49">
        <f t="shared" si="48"/>
        <v>63750</v>
      </c>
      <c r="G131" s="55">
        <v>16</v>
      </c>
      <c r="H131" s="48">
        <f t="shared" si="51"/>
        <v>1</v>
      </c>
      <c r="I131" s="49">
        <f t="shared" si="49"/>
        <v>85000</v>
      </c>
      <c r="J131" s="55">
        <v>18</v>
      </c>
      <c r="K131" s="48">
        <f t="shared" si="52"/>
        <v>1</v>
      </c>
      <c r="L131" s="49">
        <f t="shared" si="53"/>
        <v>85000</v>
      </c>
      <c r="M131" s="49">
        <f t="shared" si="54"/>
        <v>233750</v>
      </c>
      <c r="N131" s="49"/>
      <c r="O131" s="49"/>
      <c r="P131" s="49">
        <f t="shared" si="55"/>
        <v>233750</v>
      </c>
    </row>
    <row r="132" spans="1:16" s="43" customFormat="1" ht="36.75" customHeight="1">
      <c r="A132" s="44">
        <v>17</v>
      </c>
      <c r="B132" s="53" t="s">
        <v>181</v>
      </c>
      <c r="C132" s="46">
        <v>85000</v>
      </c>
      <c r="D132" s="47">
        <v>14</v>
      </c>
      <c r="E132" s="48">
        <f t="shared" si="50"/>
        <v>0.75</v>
      </c>
      <c r="F132" s="49">
        <f t="shared" si="48"/>
        <v>63750</v>
      </c>
      <c r="G132" s="55">
        <v>16</v>
      </c>
      <c r="H132" s="48">
        <f t="shared" si="51"/>
        <v>1</v>
      </c>
      <c r="I132" s="49">
        <f t="shared" si="49"/>
        <v>85000</v>
      </c>
      <c r="J132" s="55">
        <v>17</v>
      </c>
      <c r="K132" s="48">
        <f t="shared" si="52"/>
        <v>1</v>
      </c>
      <c r="L132" s="49">
        <f t="shared" si="53"/>
        <v>85000</v>
      </c>
      <c r="M132" s="49">
        <f t="shared" si="54"/>
        <v>233750</v>
      </c>
      <c r="N132" s="49"/>
      <c r="O132" s="49"/>
      <c r="P132" s="49">
        <f t="shared" si="55"/>
        <v>233750</v>
      </c>
    </row>
    <row r="133" spans="1:16" s="43" customFormat="1" ht="36.75" customHeight="1">
      <c r="A133" s="44">
        <v>18</v>
      </c>
      <c r="B133" s="53" t="s">
        <v>182</v>
      </c>
      <c r="C133" s="46">
        <v>85000</v>
      </c>
      <c r="D133" s="47">
        <v>14</v>
      </c>
      <c r="E133" s="48">
        <f t="shared" si="50"/>
        <v>0.75</v>
      </c>
      <c r="F133" s="49">
        <f t="shared" si="48"/>
        <v>63750</v>
      </c>
      <c r="G133" s="55">
        <v>21</v>
      </c>
      <c r="H133" s="48">
        <f t="shared" si="51"/>
        <v>1</v>
      </c>
      <c r="I133" s="49">
        <f t="shared" si="49"/>
        <v>85000</v>
      </c>
      <c r="J133" s="55">
        <v>21</v>
      </c>
      <c r="K133" s="48">
        <f t="shared" si="52"/>
        <v>1</v>
      </c>
      <c r="L133" s="49">
        <f t="shared" si="53"/>
        <v>85000</v>
      </c>
      <c r="M133" s="49">
        <f t="shared" si="54"/>
        <v>233750</v>
      </c>
      <c r="N133" s="49"/>
      <c r="O133" s="49"/>
      <c r="P133" s="49">
        <f t="shared" si="55"/>
        <v>233750</v>
      </c>
    </row>
    <row r="134" spans="1:16" s="43" customFormat="1" ht="36.75" customHeight="1">
      <c r="A134" s="44">
        <v>19</v>
      </c>
      <c r="B134" s="53" t="s">
        <v>183</v>
      </c>
      <c r="C134" s="46">
        <v>85000</v>
      </c>
      <c r="D134" s="47">
        <v>13</v>
      </c>
      <c r="E134" s="48">
        <f t="shared" si="50"/>
        <v>0.75</v>
      </c>
      <c r="F134" s="49">
        <f t="shared" si="48"/>
        <v>63750</v>
      </c>
      <c r="G134" s="55">
        <v>20</v>
      </c>
      <c r="H134" s="48">
        <f t="shared" si="51"/>
        <v>1</v>
      </c>
      <c r="I134" s="49">
        <f t="shared" si="49"/>
        <v>85000</v>
      </c>
      <c r="J134" s="55">
        <v>21</v>
      </c>
      <c r="K134" s="48">
        <f t="shared" si="52"/>
        <v>1</v>
      </c>
      <c r="L134" s="49">
        <f t="shared" si="53"/>
        <v>85000</v>
      </c>
      <c r="M134" s="49">
        <f t="shared" si="54"/>
        <v>233750</v>
      </c>
      <c r="N134" s="49"/>
      <c r="O134" s="49"/>
      <c r="P134" s="49">
        <f t="shared" si="55"/>
        <v>233750</v>
      </c>
    </row>
    <row r="135" spans="1:16" s="43" customFormat="1" ht="36.75" customHeight="1">
      <c r="A135" s="44">
        <v>20</v>
      </c>
      <c r="B135" s="53" t="s">
        <v>184</v>
      </c>
      <c r="C135" s="46">
        <v>85000</v>
      </c>
      <c r="D135" s="47">
        <v>11</v>
      </c>
      <c r="E135" s="48">
        <f t="shared" si="50"/>
        <v>0.75</v>
      </c>
      <c r="F135" s="49">
        <f t="shared" si="48"/>
        <v>63750</v>
      </c>
      <c r="G135" s="55">
        <v>19</v>
      </c>
      <c r="H135" s="48">
        <f t="shared" si="51"/>
        <v>1</v>
      </c>
      <c r="I135" s="49">
        <f t="shared" si="49"/>
        <v>85000</v>
      </c>
      <c r="J135" s="55">
        <v>19</v>
      </c>
      <c r="K135" s="48">
        <f t="shared" si="52"/>
        <v>1</v>
      </c>
      <c r="L135" s="49">
        <f t="shared" si="53"/>
        <v>85000</v>
      </c>
      <c r="M135" s="49">
        <f t="shared" si="54"/>
        <v>233750</v>
      </c>
      <c r="N135" s="49"/>
      <c r="O135" s="49"/>
      <c r="P135" s="49">
        <f t="shared" si="55"/>
        <v>233750</v>
      </c>
    </row>
    <row r="136" spans="1:16" s="43" customFormat="1" ht="36.75" customHeight="1">
      <c r="A136" s="44">
        <v>21</v>
      </c>
      <c r="B136" s="53" t="s">
        <v>81</v>
      </c>
      <c r="C136" s="46">
        <v>85000</v>
      </c>
      <c r="D136" s="47">
        <v>12</v>
      </c>
      <c r="E136" s="48">
        <f t="shared" si="50"/>
        <v>0.75</v>
      </c>
      <c r="F136" s="49">
        <f t="shared" si="48"/>
        <v>63750</v>
      </c>
      <c r="G136" s="55">
        <v>21</v>
      </c>
      <c r="H136" s="48">
        <f t="shared" si="51"/>
        <v>1</v>
      </c>
      <c r="I136" s="49">
        <f t="shared" si="49"/>
        <v>85000</v>
      </c>
      <c r="J136" s="55">
        <v>20</v>
      </c>
      <c r="K136" s="48">
        <f t="shared" si="52"/>
        <v>1</v>
      </c>
      <c r="L136" s="49">
        <f t="shared" si="53"/>
        <v>85000</v>
      </c>
      <c r="M136" s="49">
        <f t="shared" si="54"/>
        <v>233750</v>
      </c>
      <c r="N136" s="49"/>
      <c r="O136" s="49"/>
      <c r="P136" s="49">
        <f t="shared" si="55"/>
        <v>233750</v>
      </c>
    </row>
    <row r="137" spans="1:16" s="43" customFormat="1" ht="36.75" customHeight="1">
      <c r="A137" s="44">
        <v>22</v>
      </c>
      <c r="B137" s="38" t="s">
        <v>185</v>
      </c>
      <c r="C137" s="46">
        <v>85000</v>
      </c>
      <c r="D137" s="47">
        <v>10</v>
      </c>
      <c r="E137" s="48">
        <f t="shared" si="50"/>
        <v>0.5</v>
      </c>
      <c r="F137" s="49">
        <f t="shared" si="48"/>
        <v>42500</v>
      </c>
      <c r="G137" s="55">
        <v>20</v>
      </c>
      <c r="H137" s="48">
        <f t="shared" si="51"/>
        <v>1</v>
      </c>
      <c r="I137" s="49">
        <f t="shared" si="49"/>
        <v>85000</v>
      </c>
      <c r="J137" s="55">
        <v>21</v>
      </c>
      <c r="K137" s="48">
        <f t="shared" si="52"/>
        <v>1</v>
      </c>
      <c r="L137" s="49">
        <f t="shared" si="53"/>
        <v>85000</v>
      </c>
      <c r="M137" s="49">
        <f t="shared" si="54"/>
        <v>212500</v>
      </c>
      <c r="N137" s="49"/>
      <c r="O137" s="49"/>
      <c r="P137" s="49">
        <f t="shared" si="55"/>
        <v>212500</v>
      </c>
    </row>
    <row r="138" spans="1:16" s="43" customFormat="1" ht="36.75" customHeight="1">
      <c r="A138" s="44">
        <v>23</v>
      </c>
      <c r="B138" s="38" t="s">
        <v>186</v>
      </c>
      <c r="C138" s="46">
        <v>85000</v>
      </c>
      <c r="D138" s="47">
        <v>17</v>
      </c>
      <c r="E138" s="48">
        <f t="shared" si="50"/>
        <v>1</v>
      </c>
      <c r="F138" s="49">
        <f t="shared" si="48"/>
        <v>85000</v>
      </c>
      <c r="G138" s="55">
        <v>21</v>
      </c>
      <c r="H138" s="48">
        <f t="shared" si="51"/>
        <v>1</v>
      </c>
      <c r="I138" s="49">
        <f t="shared" si="49"/>
        <v>85000</v>
      </c>
      <c r="J138" s="55">
        <v>21</v>
      </c>
      <c r="K138" s="48">
        <f t="shared" si="52"/>
        <v>1</v>
      </c>
      <c r="L138" s="49">
        <f t="shared" si="53"/>
        <v>85000</v>
      </c>
      <c r="M138" s="49">
        <f t="shared" si="54"/>
        <v>255000</v>
      </c>
      <c r="N138" s="49"/>
      <c r="O138" s="49"/>
      <c r="P138" s="49">
        <f t="shared" si="55"/>
        <v>255000</v>
      </c>
    </row>
    <row r="139" spans="1:16" s="43" customFormat="1" ht="36.75" customHeight="1">
      <c r="A139" s="44">
        <v>24</v>
      </c>
      <c r="B139" s="38" t="s">
        <v>187</v>
      </c>
      <c r="C139" s="46">
        <v>85000</v>
      </c>
      <c r="D139" s="42">
        <v>13</v>
      </c>
      <c r="E139" s="48">
        <f t="shared" si="50"/>
        <v>0.75</v>
      </c>
      <c r="F139" s="49">
        <f t="shared" si="48"/>
        <v>63750</v>
      </c>
      <c r="G139" s="42">
        <v>19</v>
      </c>
      <c r="H139" s="48">
        <f t="shared" si="51"/>
        <v>1</v>
      </c>
      <c r="I139" s="49">
        <f t="shared" si="49"/>
        <v>85000</v>
      </c>
      <c r="J139" s="55">
        <v>21</v>
      </c>
      <c r="K139" s="48">
        <f t="shared" si="52"/>
        <v>1</v>
      </c>
      <c r="L139" s="49">
        <f t="shared" si="53"/>
        <v>85000</v>
      </c>
      <c r="M139" s="49">
        <f t="shared" si="54"/>
        <v>233750</v>
      </c>
      <c r="N139" s="49"/>
      <c r="O139" s="49">
        <f>M139/2</f>
        <v>116875</v>
      </c>
      <c r="P139" s="49">
        <f t="shared" si="55"/>
        <v>116875</v>
      </c>
    </row>
    <row r="140" spans="1:16" s="43" customFormat="1" ht="36.75" customHeight="1">
      <c r="A140" s="40">
        <v>7</v>
      </c>
      <c r="B140" s="41" t="s">
        <v>54</v>
      </c>
      <c r="C140" s="42"/>
      <c r="D140" s="42"/>
      <c r="E140" s="42"/>
      <c r="F140" s="42">
        <f>SUM(F141:F170)</f>
        <v>2295000</v>
      </c>
      <c r="G140" s="42"/>
      <c r="H140" s="42"/>
      <c r="I140" s="42">
        <f>SUM(I141:I170)</f>
        <v>2401250</v>
      </c>
      <c r="J140" s="42"/>
      <c r="K140" s="42"/>
      <c r="L140" s="42">
        <f>SUM(L141:L170)</f>
        <v>2401250</v>
      </c>
      <c r="M140" s="42">
        <f>SUM(M141:M170)</f>
        <v>7097500</v>
      </c>
      <c r="N140" s="42">
        <f>SUM(N141:N170)</f>
        <v>0</v>
      </c>
      <c r="O140" s="42">
        <f>SUM(O141:O170)</f>
        <v>0</v>
      </c>
      <c r="P140" s="42">
        <f>SUM(P141:P170)</f>
        <v>7097500</v>
      </c>
    </row>
    <row r="141" spans="1:16" s="43" customFormat="1" ht="36.75" customHeight="1">
      <c r="A141" s="44">
        <v>1</v>
      </c>
      <c r="B141" s="38" t="s">
        <v>188</v>
      </c>
      <c r="C141" s="46">
        <v>85000</v>
      </c>
      <c r="D141" s="47">
        <v>9</v>
      </c>
      <c r="E141" s="48">
        <f>IF(D141=0,0,IF(D141&lt;=5,0.25,IF(D141&lt;=10,0.5,IF(D141&lt;=15,0.75,1))))</f>
        <v>0.5</v>
      </c>
      <c r="F141" s="49">
        <f aca="true" t="shared" si="56" ref="F141:F170">C141*E141</f>
        <v>42500</v>
      </c>
      <c r="G141" s="55">
        <v>20</v>
      </c>
      <c r="H141" s="48">
        <f>IF(G141=0,0,IF(G141&lt;=5,0.25,IF(G141&lt;=10,0.5,IF(G141&lt;=15,0.75,1))))</f>
        <v>1</v>
      </c>
      <c r="I141" s="49">
        <f aca="true" t="shared" si="57" ref="I141:I170">C141*H141</f>
        <v>85000</v>
      </c>
      <c r="J141" s="55">
        <v>17</v>
      </c>
      <c r="K141" s="48">
        <f>IF(J141=0,0,IF(J141&lt;=5,0.25,IF(J141&lt;=10,0.5,IF(J141&lt;=15,0.75,1))))</f>
        <v>1</v>
      </c>
      <c r="L141" s="49">
        <f>C141*K141</f>
        <v>85000</v>
      </c>
      <c r="M141" s="49">
        <f>L141+I141+F141</f>
        <v>212500</v>
      </c>
      <c r="N141" s="49"/>
      <c r="O141" s="49"/>
      <c r="P141" s="49">
        <f>M141-N141-O141</f>
        <v>212500</v>
      </c>
    </row>
    <row r="142" spans="1:16" s="43" customFormat="1" ht="36.75" customHeight="1">
      <c r="A142" s="44">
        <v>2</v>
      </c>
      <c r="B142" s="38" t="s">
        <v>189</v>
      </c>
      <c r="C142" s="46">
        <v>85000</v>
      </c>
      <c r="D142" s="47">
        <v>18</v>
      </c>
      <c r="E142" s="48">
        <f aca="true" t="shared" si="58" ref="E142:E170">IF(D142=0,0,IF(D142&lt;=5,0.25,IF(D142&lt;=10,0.5,IF(D142&lt;=15,0.75,1))))</f>
        <v>1</v>
      </c>
      <c r="F142" s="49">
        <f t="shared" si="56"/>
        <v>85000</v>
      </c>
      <c r="G142" s="55">
        <v>21</v>
      </c>
      <c r="H142" s="48">
        <f aca="true" t="shared" si="59" ref="H142:H170">IF(G142=0,0,IF(G142&lt;=5,0.25,IF(G142&lt;=10,0.5,IF(G142&lt;=15,0.75,1))))</f>
        <v>1</v>
      </c>
      <c r="I142" s="49">
        <f t="shared" si="57"/>
        <v>85000</v>
      </c>
      <c r="J142" s="55">
        <v>20</v>
      </c>
      <c r="K142" s="48">
        <f aca="true" t="shared" si="60" ref="K142:K170">IF(J142=0,0,IF(J142&lt;=5,0.25,IF(J142&lt;=10,0.5,IF(J142&lt;=15,0.75,1))))</f>
        <v>1</v>
      </c>
      <c r="L142" s="49">
        <f aca="true" t="shared" si="61" ref="L142:L170">C142*K142</f>
        <v>85000</v>
      </c>
      <c r="M142" s="49">
        <f aca="true" t="shared" si="62" ref="M142:M170">L142+I142+F142</f>
        <v>255000</v>
      </c>
      <c r="N142" s="49"/>
      <c r="O142" s="49"/>
      <c r="P142" s="49">
        <f aca="true" t="shared" si="63" ref="P142:P170">M142-N142-O142</f>
        <v>255000</v>
      </c>
    </row>
    <row r="143" spans="1:16" s="43" customFormat="1" ht="36.75" customHeight="1">
      <c r="A143" s="44">
        <v>3</v>
      </c>
      <c r="B143" s="38" t="s">
        <v>190</v>
      </c>
      <c r="C143" s="46">
        <v>85000</v>
      </c>
      <c r="D143" s="47">
        <v>18</v>
      </c>
      <c r="E143" s="48">
        <f t="shared" si="58"/>
        <v>1</v>
      </c>
      <c r="F143" s="49">
        <f t="shared" si="56"/>
        <v>85000</v>
      </c>
      <c r="G143" s="55">
        <v>19</v>
      </c>
      <c r="H143" s="48">
        <f t="shared" si="59"/>
        <v>1</v>
      </c>
      <c r="I143" s="49">
        <f t="shared" si="57"/>
        <v>85000</v>
      </c>
      <c r="J143" s="55">
        <v>21</v>
      </c>
      <c r="K143" s="48">
        <f t="shared" si="60"/>
        <v>1</v>
      </c>
      <c r="L143" s="49">
        <f t="shared" si="61"/>
        <v>85000</v>
      </c>
      <c r="M143" s="49">
        <f t="shared" si="62"/>
        <v>255000</v>
      </c>
      <c r="N143" s="49"/>
      <c r="O143" s="49"/>
      <c r="P143" s="49">
        <f t="shared" si="63"/>
        <v>255000</v>
      </c>
    </row>
    <row r="144" spans="1:16" s="43" customFormat="1" ht="36.75" customHeight="1">
      <c r="A144" s="44">
        <v>4</v>
      </c>
      <c r="B144" s="38" t="s">
        <v>191</v>
      </c>
      <c r="C144" s="46">
        <v>85000</v>
      </c>
      <c r="D144" s="47">
        <v>15</v>
      </c>
      <c r="E144" s="48">
        <f t="shared" si="58"/>
        <v>0.75</v>
      </c>
      <c r="F144" s="49">
        <f t="shared" si="56"/>
        <v>63750</v>
      </c>
      <c r="G144" s="55">
        <v>20</v>
      </c>
      <c r="H144" s="48">
        <f t="shared" si="59"/>
        <v>1</v>
      </c>
      <c r="I144" s="49">
        <f t="shared" si="57"/>
        <v>85000</v>
      </c>
      <c r="J144" s="55">
        <v>13</v>
      </c>
      <c r="K144" s="48">
        <f t="shared" si="60"/>
        <v>0.75</v>
      </c>
      <c r="L144" s="49">
        <f t="shared" si="61"/>
        <v>63750</v>
      </c>
      <c r="M144" s="49">
        <f t="shared" si="62"/>
        <v>212500</v>
      </c>
      <c r="N144" s="49"/>
      <c r="O144" s="49"/>
      <c r="P144" s="49">
        <f t="shared" si="63"/>
        <v>212500</v>
      </c>
    </row>
    <row r="145" spans="1:16" s="43" customFormat="1" ht="36.75" customHeight="1">
      <c r="A145" s="44">
        <v>5</v>
      </c>
      <c r="B145" s="38" t="s">
        <v>192</v>
      </c>
      <c r="C145" s="46">
        <v>85000</v>
      </c>
      <c r="D145" s="47">
        <v>15</v>
      </c>
      <c r="E145" s="48">
        <f t="shared" si="58"/>
        <v>0.75</v>
      </c>
      <c r="F145" s="49">
        <f t="shared" si="56"/>
        <v>63750</v>
      </c>
      <c r="G145" s="55">
        <v>21</v>
      </c>
      <c r="H145" s="48">
        <f t="shared" si="59"/>
        <v>1</v>
      </c>
      <c r="I145" s="49">
        <f t="shared" si="57"/>
        <v>85000</v>
      </c>
      <c r="J145" s="55">
        <v>21</v>
      </c>
      <c r="K145" s="48">
        <f t="shared" si="60"/>
        <v>1</v>
      </c>
      <c r="L145" s="49">
        <f t="shared" si="61"/>
        <v>85000</v>
      </c>
      <c r="M145" s="49">
        <f t="shared" si="62"/>
        <v>233750</v>
      </c>
      <c r="N145" s="49"/>
      <c r="O145" s="49"/>
      <c r="P145" s="49">
        <f t="shared" si="63"/>
        <v>233750</v>
      </c>
    </row>
    <row r="146" spans="1:16" s="43" customFormat="1" ht="36.75" customHeight="1">
      <c r="A146" s="44">
        <v>6</v>
      </c>
      <c r="B146" s="38" t="s">
        <v>161</v>
      </c>
      <c r="C146" s="46">
        <v>85000</v>
      </c>
      <c r="D146" s="47">
        <v>17</v>
      </c>
      <c r="E146" s="48">
        <f t="shared" si="58"/>
        <v>1</v>
      </c>
      <c r="F146" s="49">
        <f t="shared" si="56"/>
        <v>85000</v>
      </c>
      <c r="G146" s="55">
        <v>17</v>
      </c>
      <c r="H146" s="48">
        <f t="shared" si="59"/>
        <v>1</v>
      </c>
      <c r="I146" s="49">
        <f t="shared" si="57"/>
        <v>85000</v>
      </c>
      <c r="J146" s="55">
        <v>15</v>
      </c>
      <c r="K146" s="48">
        <f t="shared" si="60"/>
        <v>0.75</v>
      </c>
      <c r="L146" s="49">
        <f t="shared" si="61"/>
        <v>63750</v>
      </c>
      <c r="M146" s="49">
        <f t="shared" si="62"/>
        <v>233750</v>
      </c>
      <c r="N146" s="49"/>
      <c r="O146" s="49"/>
      <c r="P146" s="49">
        <f t="shared" si="63"/>
        <v>233750</v>
      </c>
    </row>
    <row r="147" spans="1:16" s="43" customFormat="1" ht="36.75" customHeight="1">
      <c r="A147" s="44">
        <v>7</v>
      </c>
      <c r="B147" s="38" t="s">
        <v>193</v>
      </c>
      <c r="C147" s="46">
        <v>85000</v>
      </c>
      <c r="D147" s="47">
        <v>17</v>
      </c>
      <c r="E147" s="48">
        <f t="shared" si="58"/>
        <v>1</v>
      </c>
      <c r="F147" s="49">
        <f t="shared" si="56"/>
        <v>85000</v>
      </c>
      <c r="G147" s="55">
        <v>20</v>
      </c>
      <c r="H147" s="48">
        <f t="shared" si="59"/>
        <v>1</v>
      </c>
      <c r="I147" s="49">
        <f t="shared" si="57"/>
        <v>85000</v>
      </c>
      <c r="J147" s="55">
        <v>19</v>
      </c>
      <c r="K147" s="48">
        <f t="shared" si="60"/>
        <v>1</v>
      </c>
      <c r="L147" s="49">
        <f t="shared" si="61"/>
        <v>85000</v>
      </c>
      <c r="M147" s="49">
        <f t="shared" si="62"/>
        <v>255000</v>
      </c>
      <c r="N147" s="49"/>
      <c r="O147" s="49"/>
      <c r="P147" s="49">
        <f t="shared" si="63"/>
        <v>255000</v>
      </c>
    </row>
    <row r="148" spans="1:16" s="43" customFormat="1" ht="36.75" customHeight="1">
      <c r="A148" s="44">
        <v>8</v>
      </c>
      <c r="B148" s="38" t="s">
        <v>194</v>
      </c>
      <c r="C148" s="46">
        <v>85000</v>
      </c>
      <c r="D148" s="47">
        <v>19</v>
      </c>
      <c r="E148" s="48">
        <f t="shared" si="58"/>
        <v>1</v>
      </c>
      <c r="F148" s="49">
        <f t="shared" si="56"/>
        <v>85000</v>
      </c>
      <c r="G148" s="55">
        <v>21</v>
      </c>
      <c r="H148" s="48">
        <f t="shared" si="59"/>
        <v>1</v>
      </c>
      <c r="I148" s="49">
        <f t="shared" si="57"/>
        <v>85000</v>
      </c>
      <c r="J148" s="55">
        <v>21</v>
      </c>
      <c r="K148" s="48">
        <f t="shared" si="60"/>
        <v>1</v>
      </c>
      <c r="L148" s="49">
        <f t="shared" si="61"/>
        <v>85000</v>
      </c>
      <c r="M148" s="49">
        <f t="shared" si="62"/>
        <v>255000</v>
      </c>
      <c r="N148" s="49"/>
      <c r="O148" s="49"/>
      <c r="P148" s="49">
        <f t="shared" si="63"/>
        <v>255000</v>
      </c>
    </row>
    <row r="149" spans="1:16" s="43" customFormat="1" ht="36.75" customHeight="1">
      <c r="A149" s="44">
        <v>9</v>
      </c>
      <c r="B149" s="38" t="s">
        <v>195</v>
      </c>
      <c r="C149" s="46">
        <v>85000</v>
      </c>
      <c r="D149" s="47">
        <v>19</v>
      </c>
      <c r="E149" s="48">
        <f t="shared" si="58"/>
        <v>1</v>
      </c>
      <c r="F149" s="49">
        <f t="shared" si="56"/>
        <v>85000</v>
      </c>
      <c r="G149" s="55">
        <v>20</v>
      </c>
      <c r="H149" s="48">
        <f t="shared" si="59"/>
        <v>1</v>
      </c>
      <c r="I149" s="49">
        <f t="shared" si="57"/>
        <v>85000</v>
      </c>
      <c r="J149" s="55">
        <v>20</v>
      </c>
      <c r="K149" s="48">
        <f t="shared" si="60"/>
        <v>1</v>
      </c>
      <c r="L149" s="49">
        <f t="shared" si="61"/>
        <v>85000</v>
      </c>
      <c r="M149" s="49">
        <f t="shared" si="62"/>
        <v>255000</v>
      </c>
      <c r="N149" s="49"/>
      <c r="O149" s="49"/>
      <c r="P149" s="49">
        <f t="shared" si="63"/>
        <v>255000</v>
      </c>
    </row>
    <row r="150" spans="1:16" s="43" customFormat="1" ht="36.75" customHeight="1">
      <c r="A150" s="44">
        <v>10</v>
      </c>
      <c r="B150" s="38" t="s">
        <v>196</v>
      </c>
      <c r="C150" s="46">
        <v>85000</v>
      </c>
      <c r="D150" s="47">
        <v>19</v>
      </c>
      <c r="E150" s="48">
        <f t="shared" si="58"/>
        <v>1</v>
      </c>
      <c r="F150" s="49">
        <f t="shared" si="56"/>
        <v>85000</v>
      </c>
      <c r="G150" s="55">
        <v>21</v>
      </c>
      <c r="H150" s="48">
        <f t="shared" si="59"/>
        <v>1</v>
      </c>
      <c r="I150" s="49">
        <f t="shared" si="57"/>
        <v>85000</v>
      </c>
      <c r="J150" s="55">
        <v>21</v>
      </c>
      <c r="K150" s="48">
        <f t="shared" si="60"/>
        <v>1</v>
      </c>
      <c r="L150" s="49">
        <f t="shared" si="61"/>
        <v>85000</v>
      </c>
      <c r="M150" s="49">
        <f t="shared" si="62"/>
        <v>255000</v>
      </c>
      <c r="N150" s="49"/>
      <c r="O150" s="49"/>
      <c r="P150" s="49">
        <f t="shared" si="63"/>
        <v>255000</v>
      </c>
    </row>
    <row r="151" spans="1:16" s="43" customFormat="1" ht="36.75" customHeight="1">
      <c r="A151" s="44">
        <v>11</v>
      </c>
      <c r="B151" s="38" t="s">
        <v>197</v>
      </c>
      <c r="C151" s="46">
        <v>85000</v>
      </c>
      <c r="D151" s="47">
        <v>14</v>
      </c>
      <c r="E151" s="48">
        <f t="shared" si="58"/>
        <v>0.75</v>
      </c>
      <c r="F151" s="49">
        <f t="shared" si="56"/>
        <v>63750</v>
      </c>
      <c r="G151" s="55">
        <v>20</v>
      </c>
      <c r="H151" s="48">
        <f t="shared" si="59"/>
        <v>1</v>
      </c>
      <c r="I151" s="49">
        <f t="shared" si="57"/>
        <v>85000</v>
      </c>
      <c r="J151" s="55">
        <v>20</v>
      </c>
      <c r="K151" s="48">
        <f t="shared" si="60"/>
        <v>1</v>
      </c>
      <c r="L151" s="49">
        <f t="shared" si="61"/>
        <v>85000</v>
      </c>
      <c r="M151" s="49">
        <f t="shared" si="62"/>
        <v>233750</v>
      </c>
      <c r="N151" s="49"/>
      <c r="O151" s="49"/>
      <c r="P151" s="49">
        <f t="shared" si="63"/>
        <v>233750</v>
      </c>
    </row>
    <row r="152" spans="1:16" s="43" customFormat="1" ht="36.75" customHeight="1">
      <c r="A152" s="44">
        <v>12</v>
      </c>
      <c r="B152" s="38" t="s">
        <v>198</v>
      </c>
      <c r="C152" s="46">
        <v>85000</v>
      </c>
      <c r="D152" s="47">
        <v>14</v>
      </c>
      <c r="E152" s="48">
        <f t="shared" si="58"/>
        <v>0.75</v>
      </c>
      <c r="F152" s="49">
        <f t="shared" si="56"/>
        <v>63750</v>
      </c>
      <c r="G152" s="55">
        <v>18</v>
      </c>
      <c r="H152" s="48">
        <f t="shared" si="59"/>
        <v>1</v>
      </c>
      <c r="I152" s="49">
        <f t="shared" si="57"/>
        <v>85000</v>
      </c>
      <c r="J152" s="55">
        <v>18</v>
      </c>
      <c r="K152" s="48">
        <f t="shared" si="60"/>
        <v>1</v>
      </c>
      <c r="L152" s="49">
        <f t="shared" si="61"/>
        <v>85000</v>
      </c>
      <c r="M152" s="49">
        <f t="shared" si="62"/>
        <v>233750</v>
      </c>
      <c r="N152" s="49"/>
      <c r="O152" s="49"/>
      <c r="P152" s="49">
        <f t="shared" si="63"/>
        <v>233750</v>
      </c>
    </row>
    <row r="153" spans="1:16" s="43" customFormat="1" ht="36.75" customHeight="1">
      <c r="A153" s="44">
        <v>13</v>
      </c>
      <c r="B153" s="38" t="s">
        <v>199</v>
      </c>
      <c r="C153" s="46">
        <v>85000</v>
      </c>
      <c r="D153" s="47">
        <v>19</v>
      </c>
      <c r="E153" s="48">
        <f t="shared" si="58"/>
        <v>1</v>
      </c>
      <c r="F153" s="49">
        <f t="shared" si="56"/>
        <v>85000</v>
      </c>
      <c r="G153" s="55">
        <v>21</v>
      </c>
      <c r="H153" s="48">
        <f t="shared" si="59"/>
        <v>1</v>
      </c>
      <c r="I153" s="49">
        <f t="shared" si="57"/>
        <v>85000</v>
      </c>
      <c r="J153" s="55">
        <v>21</v>
      </c>
      <c r="K153" s="48">
        <f t="shared" si="60"/>
        <v>1</v>
      </c>
      <c r="L153" s="49">
        <f t="shared" si="61"/>
        <v>85000</v>
      </c>
      <c r="M153" s="49">
        <f t="shared" si="62"/>
        <v>255000</v>
      </c>
      <c r="N153" s="49"/>
      <c r="O153" s="49"/>
      <c r="P153" s="49">
        <f t="shared" si="63"/>
        <v>255000</v>
      </c>
    </row>
    <row r="154" spans="1:16" s="43" customFormat="1" ht="36.75" customHeight="1">
      <c r="A154" s="44">
        <v>14</v>
      </c>
      <c r="B154" s="38" t="s">
        <v>200</v>
      </c>
      <c r="C154" s="46">
        <v>85000</v>
      </c>
      <c r="D154" s="47">
        <v>14</v>
      </c>
      <c r="E154" s="48">
        <f t="shared" si="58"/>
        <v>0.75</v>
      </c>
      <c r="F154" s="49">
        <f t="shared" si="56"/>
        <v>63750</v>
      </c>
      <c r="G154" s="55">
        <v>20</v>
      </c>
      <c r="H154" s="48">
        <f t="shared" si="59"/>
        <v>1</v>
      </c>
      <c r="I154" s="49">
        <f t="shared" si="57"/>
        <v>85000</v>
      </c>
      <c r="J154" s="55">
        <v>15</v>
      </c>
      <c r="K154" s="48">
        <f t="shared" si="60"/>
        <v>0.75</v>
      </c>
      <c r="L154" s="49">
        <f t="shared" si="61"/>
        <v>63750</v>
      </c>
      <c r="M154" s="49">
        <f t="shared" si="62"/>
        <v>212500</v>
      </c>
      <c r="N154" s="49"/>
      <c r="O154" s="49"/>
      <c r="P154" s="49">
        <f t="shared" si="63"/>
        <v>212500</v>
      </c>
    </row>
    <row r="155" spans="1:16" s="43" customFormat="1" ht="36.75" customHeight="1">
      <c r="A155" s="44">
        <v>15</v>
      </c>
      <c r="B155" s="38" t="s">
        <v>201</v>
      </c>
      <c r="C155" s="46">
        <v>85000</v>
      </c>
      <c r="D155" s="47">
        <v>19</v>
      </c>
      <c r="E155" s="48">
        <f t="shared" si="58"/>
        <v>1</v>
      </c>
      <c r="F155" s="49">
        <f t="shared" si="56"/>
        <v>85000</v>
      </c>
      <c r="G155" s="55">
        <v>21</v>
      </c>
      <c r="H155" s="48">
        <f t="shared" si="59"/>
        <v>1</v>
      </c>
      <c r="I155" s="49">
        <f t="shared" si="57"/>
        <v>85000</v>
      </c>
      <c r="J155" s="55">
        <v>21</v>
      </c>
      <c r="K155" s="48">
        <f t="shared" si="60"/>
        <v>1</v>
      </c>
      <c r="L155" s="49">
        <f t="shared" si="61"/>
        <v>85000</v>
      </c>
      <c r="M155" s="49">
        <f t="shared" si="62"/>
        <v>255000</v>
      </c>
      <c r="N155" s="49"/>
      <c r="O155" s="49"/>
      <c r="P155" s="49">
        <f t="shared" si="63"/>
        <v>255000</v>
      </c>
    </row>
    <row r="156" spans="1:16" s="43" customFormat="1" ht="36.75" customHeight="1">
      <c r="A156" s="44">
        <v>16</v>
      </c>
      <c r="B156" s="38" t="s">
        <v>202</v>
      </c>
      <c r="C156" s="46">
        <v>85000</v>
      </c>
      <c r="D156" s="47">
        <v>13</v>
      </c>
      <c r="E156" s="48">
        <f t="shared" si="58"/>
        <v>0.75</v>
      </c>
      <c r="F156" s="49">
        <f t="shared" si="56"/>
        <v>63750</v>
      </c>
      <c r="G156" s="55">
        <v>18</v>
      </c>
      <c r="H156" s="48">
        <f t="shared" si="59"/>
        <v>1</v>
      </c>
      <c r="I156" s="49">
        <f t="shared" si="57"/>
        <v>85000</v>
      </c>
      <c r="J156" s="55">
        <v>20</v>
      </c>
      <c r="K156" s="48">
        <f t="shared" si="60"/>
        <v>1</v>
      </c>
      <c r="L156" s="49">
        <f t="shared" si="61"/>
        <v>85000</v>
      </c>
      <c r="M156" s="49">
        <f t="shared" si="62"/>
        <v>233750</v>
      </c>
      <c r="N156" s="49"/>
      <c r="O156" s="49"/>
      <c r="P156" s="49">
        <f t="shared" si="63"/>
        <v>233750</v>
      </c>
    </row>
    <row r="157" spans="1:16" s="43" customFormat="1" ht="36.75" customHeight="1">
      <c r="A157" s="44">
        <v>17</v>
      </c>
      <c r="B157" s="38" t="s">
        <v>203</v>
      </c>
      <c r="C157" s="46">
        <v>85000</v>
      </c>
      <c r="D157" s="47">
        <v>13</v>
      </c>
      <c r="E157" s="48">
        <f t="shared" si="58"/>
        <v>0.75</v>
      </c>
      <c r="F157" s="49">
        <f t="shared" si="56"/>
        <v>63750</v>
      </c>
      <c r="G157" s="55">
        <v>15</v>
      </c>
      <c r="H157" s="48">
        <f t="shared" si="59"/>
        <v>0.75</v>
      </c>
      <c r="I157" s="49">
        <f t="shared" si="57"/>
        <v>63750</v>
      </c>
      <c r="J157" s="55">
        <v>17</v>
      </c>
      <c r="K157" s="48">
        <f t="shared" si="60"/>
        <v>1</v>
      </c>
      <c r="L157" s="49">
        <f t="shared" si="61"/>
        <v>85000</v>
      </c>
      <c r="M157" s="49">
        <f t="shared" si="62"/>
        <v>212500</v>
      </c>
      <c r="N157" s="49"/>
      <c r="O157" s="49"/>
      <c r="P157" s="49">
        <f t="shared" si="63"/>
        <v>212500</v>
      </c>
    </row>
    <row r="158" spans="1:16" s="43" customFormat="1" ht="36.75" customHeight="1">
      <c r="A158" s="44">
        <v>18</v>
      </c>
      <c r="B158" s="38" t="s">
        <v>204</v>
      </c>
      <c r="C158" s="46">
        <v>85000</v>
      </c>
      <c r="D158" s="47">
        <v>19</v>
      </c>
      <c r="E158" s="48">
        <f t="shared" si="58"/>
        <v>1</v>
      </c>
      <c r="F158" s="49">
        <f t="shared" si="56"/>
        <v>85000</v>
      </c>
      <c r="G158" s="55">
        <v>14</v>
      </c>
      <c r="H158" s="48">
        <f t="shared" si="59"/>
        <v>0.75</v>
      </c>
      <c r="I158" s="49">
        <f t="shared" si="57"/>
        <v>63750</v>
      </c>
      <c r="J158" s="55">
        <v>21</v>
      </c>
      <c r="K158" s="48">
        <f t="shared" si="60"/>
        <v>1</v>
      </c>
      <c r="L158" s="49">
        <f t="shared" si="61"/>
        <v>85000</v>
      </c>
      <c r="M158" s="49">
        <f t="shared" si="62"/>
        <v>233750</v>
      </c>
      <c r="N158" s="49"/>
      <c r="O158" s="49"/>
      <c r="P158" s="49">
        <f t="shared" si="63"/>
        <v>233750</v>
      </c>
    </row>
    <row r="159" spans="1:16" s="43" customFormat="1" ht="36.75" customHeight="1">
      <c r="A159" s="44">
        <v>19</v>
      </c>
      <c r="B159" s="38" t="s">
        <v>205</v>
      </c>
      <c r="C159" s="46">
        <v>85000</v>
      </c>
      <c r="D159" s="47">
        <v>15</v>
      </c>
      <c r="E159" s="48">
        <f t="shared" si="58"/>
        <v>0.75</v>
      </c>
      <c r="F159" s="49">
        <f t="shared" si="56"/>
        <v>63750</v>
      </c>
      <c r="G159" s="55">
        <v>15</v>
      </c>
      <c r="H159" s="48">
        <f t="shared" si="59"/>
        <v>0.75</v>
      </c>
      <c r="I159" s="49">
        <f t="shared" si="57"/>
        <v>63750</v>
      </c>
      <c r="J159" s="55">
        <v>14</v>
      </c>
      <c r="K159" s="48">
        <f t="shared" si="60"/>
        <v>0.75</v>
      </c>
      <c r="L159" s="49">
        <f t="shared" si="61"/>
        <v>63750</v>
      </c>
      <c r="M159" s="49">
        <f t="shared" si="62"/>
        <v>191250</v>
      </c>
      <c r="N159" s="49"/>
      <c r="O159" s="49"/>
      <c r="P159" s="49">
        <f t="shared" si="63"/>
        <v>191250</v>
      </c>
    </row>
    <row r="160" spans="1:16" s="43" customFormat="1" ht="36.75" customHeight="1">
      <c r="A160" s="44">
        <v>20</v>
      </c>
      <c r="B160" s="38" t="s">
        <v>206</v>
      </c>
      <c r="C160" s="46">
        <v>85000</v>
      </c>
      <c r="D160" s="47">
        <v>19</v>
      </c>
      <c r="E160" s="48">
        <f t="shared" si="58"/>
        <v>1</v>
      </c>
      <c r="F160" s="49">
        <f t="shared" si="56"/>
        <v>85000</v>
      </c>
      <c r="G160" s="55">
        <v>12</v>
      </c>
      <c r="H160" s="48">
        <f t="shared" si="59"/>
        <v>0.75</v>
      </c>
      <c r="I160" s="49">
        <f t="shared" si="57"/>
        <v>63750</v>
      </c>
      <c r="J160" s="55">
        <v>21</v>
      </c>
      <c r="K160" s="48">
        <f t="shared" si="60"/>
        <v>1</v>
      </c>
      <c r="L160" s="49">
        <f t="shared" si="61"/>
        <v>85000</v>
      </c>
      <c r="M160" s="49">
        <f t="shared" si="62"/>
        <v>233750</v>
      </c>
      <c r="N160" s="49"/>
      <c r="O160" s="49"/>
      <c r="P160" s="49">
        <f t="shared" si="63"/>
        <v>233750</v>
      </c>
    </row>
    <row r="161" spans="1:16" s="43" customFormat="1" ht="36.75" customHeight="1">
      <c r="A161" s="44">
        <v>21</v>
      </c>
      <c r="B161" s="38" t="s">
        <v>207</v>
      </c>
      <c r="C161" s="46">
        <v>85000</v>
      </c>
      <c r="D161" s="47">
        <v>14</v>
      </c>
      <c r="E161" s="48">
        <f t="shared" si="58"/>
        <v>0.75</v>
      </c>
      <c r="F161" s="49">
        <f t="shared" si="56"/>
        <v>63750</v>
      </c>
      <c r="G161" s="55">
        <v>17</v>
      </c>
      <c r="H161" s="48">
        <f t="shared" si="59"/>
        <v>1</v>
      </c>
      <c r="I161" s="49">
        <f t="shared" si="57"/>
        <v>85000</v>
      </c>
      <c r="J161" s="55">
        <v>19</v>
      </c>
      <c r="K161" s="48">
        <f t="shared" si="60"/>
        <v>1</v>
      </c>
      <c r="L161" s="49">
        <f t="shared" si="61"/>
        <v>85000</v>
      </c>
      <c r="M161" s="49">
        <f t="shared" si="62"/>
        <v>233750</v>
      </c>
      <c r="N161" s="49"/>
      <c r="O161" s="49"/>
      <c r="P161" s="49">
        <f t="shared" si="63"/>
        <v>233750</v>
      </c>
    </row>
    <row r="162" spans="1:16" s="43" customFormat="1" ht="36.75" customHeight="1">
      <c r="A162" s="44">
        <v>22</v>
      </c>
      <c r="B162" s="38" t="s">
        <v>208</v>
      </c>
      <c r="C162" s="46">
        <v>85000</v>
      </c>
      <c r="D162" s="47">
        <v>12</v>
      </c>
      <c r="E162" s="48">
        <f t="shared" si="58"/>
        <v>0.75</v>
      </c>
      <c r="F162" s="49">
        <f t="shared" si="56"/>
        <v>63750</v>
      </c>
      <c r="G162" s="55">
        <v>12</v>
      </c>
      <c r="H162" s="48">
        <f t="shared" si="59"/>
        <v>0.75</v>
      </c>
      <c r="I162" s="49">
        <f t="shared" si="57"/>
        <v>63750</v>
      </c>
      <c r="J162" s="55">
        <v>16</v>
      </c>
      <c r="K162" s="48">
        <f t="shared" si="60"/>
        <v>1</v>
      </c>
      <c r="L162" s="49">
        <f t="shared" si="61"/>
        <v>85000</v>
      </c>
      <c r="M162" s="49">
        <f t="shared" si="62"/>
        <v>212500</v>
      </c>
      <c r="N162" s="49"/>
      <c r="O162" s="49"/>
      <c r="P162" s="49">
        <f t="shared" si="63"/>
        <v>212500</v>
      </c>
    </row>
    <row r="163" spans="1:16" s="43" customFormat="1" ht="36.75" customHeight="1">
      <c r="A163" s="44">
        <v>23</v>
      </c>
      <c r="B163" s="38" t="s">
        <v>209</v>
      </c>
      <c r="C163" s="46">
        <v>85000</v>
      </c>
      <c r="D163" s="47">
        <v>18</v>
      </c>
      <c r="E163" s="48">
        <f t="shared" si="58"/>
        <v>1</v>
      </c>
      <c r="F163" s="49">
        <f t="shared" si="56"/>
        <v>85000</v>
      </c>
      <c r="G163" s="55">
        <v>15</v>
      </c>
      <c r="H163" s="48">
        <f t="shared" si="59"/>
        <v>0.75</v>
      </c>
      <c r="I163" s="49">
        <f t="shared" si="57"/>
        <v>63750</v>
      </c>
      <c r="J163" s="55">
        <v>15</v>
      </c>
      <c r="K163" s="48">
        <f t="shared" si="60"/>
        <v>0.75</v>
      </c>
      <c r="L163" s="49">
        <f t="shared" si="61"/>
        <v>63750</v>
      </c>
      <c r="M163" s="49">
        <f t="shared" si="62"/>
        <v>212500</v>
      </c>
      <c r="N163" s="49"/>
      <c r="O163" s="49"/>
      <c r="P163" s="49">
        <f t="shared" si="63"/>
        <v>212500</v>
      </c>
    </row>
    <row r="164" spans="1:16" s="43" customFormat="1" ht="36.75" customHeight="1">
      <c r="A164" s="44">
        <v>24</v>
      </c>
      <c r="B164" s="38" t="s">
        <v>210</v>
      </c>
      <c r="C164" s="46">
        <v>85000</v>
      </c>
      <c r="D164" s="47">
        <v>19</v>
      </c>
      <c r="E164" s="48">
        <f t="shared" si="58"/>
        <v>1</v>
      </c>
      <c r="F164" s="49">
        <f t="shared" si="56"/>
        <v>85000</v>
      </c>
      <c r="G164" s="55">
        <v>21</v>
      </c>
      <c r="H164" s="48">
        <f t="shared" si="59"/>
        <v>1</v>
      </c>
      <c r="I164" s="49">
        <f t="shared" si="57"/>
        <v>85000</v>
      </c>
      <c r="J164" s="55">
        <v>20</v>
      </c>
      <c r="K164" s="48">
        <f t="shared" si="60"/>
        <v>1</v>
      </c>
      <c r="L164" s="49">
        <f t="shared" si="61"/>
        <v>85000</v>
      </c>
      <c r="M164" s="49">
        <f t="shared" si="62"/>
        <v>255000</v>
      </c>
      <c r="N164" s="49"/>
      <c r="O164" s="49"/>
      <c r="P164" s="49">
        <f t="shared" si="63"/>
        <v>255000</v>
      </c>
    </row>
    <row r="165" spans="1:16" s="43" customFormat="1" ht="36.75" customHeight="1">
      <c r="A165" s="44">
        <v>25</v>
      </c>
      <c r="B165" s="38" t="s">
        <v>211</v>
      </c>
      <c r="C165" s="46">
        <v>85000</v>
      </c>
      <c r="D165" s="42">
        <v>18</v>
      </c>
      <c r="E165" s="48">
        <f t="shared" si="58"/>
        <v>1</v>
      </c>
      <c r="F165" s="49">
        <f t="shared" si="56"/>
        <v>85000</v>
      </c>
      <c r="G165" s="55">
        <v>19</v>
      </c>
      <c r="H165" s="48">
        <f t="shared" si="59"/>
        <v>1</v>
      </c>
      <c r="I165" s="49">
        <f t="shared" si="57"/>
        <v>85000</v>
      </c>
      <c r="J165" s="55">
        <v>13</v>
      </c>
      <c r="K165" s="48">
        <f t="shared" si="60"/>
        <v>0.75</v>
      </c>
      <c r="L165" s="49">
        <f t="shared" si="61"/>
        <v>63750</v>
      </c>
      <c r="M165" s="49">
        <f t="shared" si="62"/>
        <v>233750</v>
      </c>
      <c r="N165" s="49"/>
      <c r="O165" s="49"/>
      <c r="P165" s="49">
        <f t="shared" si="63"/>
        <v>233750</v>
      </c>
    </row>
    <row r="166" spans="1:16" s="43" customFormat="1" ht="36.75" customHeight="1">
      <c r="A166" s="44">
        <v>26</v>
      </c>
      <c r="B166" s="38" t="s">
        <v>212</v>
      </c>
      <c r="C166" s="46">
        <v>85000</v>
      </c>
      <c r="D166" s="47">
        <v>16</v>
      </c>
      <c r="E166" s="48">
        <f t="shared" si="58"/>
        <v>1</v>
      </c>
      <c r="F166" s="49">
        <f t="shared" si="56"/>
        <v>85000</v>
      </c>
      <c r="G166" s="55">
        <v>19</v>
      </c>
      <c r="H166" s="48">
        <f t="shared" si="59"/>
        <v>1</v>
      </c>
      <c r="I166" s="49">
        <f t="shared" si="57"/>
        <v>85000</v>
      </c>
      <c r="J166" s="55">
        <v>20</v>
      </c>
      <c r="K166" s="48">
        <f t="shared" si="60"/>
        <v>1</v>
      </c>
      <c r="L166" s="49">
        <f t="shared" si="61"/>
        <v>85000</v>
      </c>
      <c r="M166" s="49">
        <f t="shared" si="62"/>
        <v>255000</v>
      </c>
      <c r="N166" s="49"/>
      <c r="O166" s="49"/>
      <c r="P166" s="49">
        <f t="shared" si="63"/>
        <v>255000</v>
      </c>
    </row>
    <row r="167" spans="1:16" s="43" customFormat="1" ht="36.75" customHeight="1">
      <c r="A167" s="44">
        <v>27</v>
      </c>
      <c r="B167" s="38" t="s">
        <v>213</v>
      </c>
      <c r="C167" s="46">
        <v>85000</v>
      </c>
      <c r="D167" s="47">
        <v>19</v>
      </c>
      <c r="E167" s="48">
        <f t="shared" si="58"/>
        <v>1</v>
      </c>
      <c r="F167" s="49">
        <f t="shared" si="56"/>
        <v>85000</v>
      </c>
      <c r="G167" s="55">
        <v>21</v>
      </c>
      <c r="H167" s="48">
        <f t="shared" si="59"/>
        <v>1</v>
      </c>
      <c r="I167" s="49">
        <f t="shared" si="57"/>
        <v>85000</v>
      </c>
      <c r="J167" s="55">
        <v>19</v>
      </c>
      <c r="K167" s="48">
        <f t="shared" si="60"/>
        <v>1</v>
      </c>
      <c r="L167" s="49">
        <f t="shared" si="61"/>
        <v>85000</v>
      </c>
      <c r="M167" s="49">
        <f t="shared" si="62"/>
        <v>255000</v>
      </c>
      <c r="N167" s="49"/>
      <c r="O167" s="49"/>
      <c r="P167" s="49">
        <f t="shared" si="63"/>
        <v>255000</v>
      </c>
    </row>
    <row r="168" spans="1:16" s="43" customFormat="1" ht="36.75" customHeight="1">
      <c r="A168" s="44">
        <v>28</v>
      </c>
      <c r="B168" s="38" t="s">
        <v>214</v>
      </c>
      <c r="C168" s="46">
        <v>85000</v>
      </c>
      <c r="D168" s="47">
        <v>16</v>
      </c>
      <c r="E168" s="48">
        <f t="shared" si="58"/>
        <v>1</v>
      </c>
      <c r="F168" s="49">
        <f t="shared" si="56"/>
        <v>85000</v>
      </c>
      <c r="G168" s="55">
        <v>18</v>
      </c>
      <c r="H168" s="48">
        <f t="shared" si="59"/>
        <v>1</v>
      </c>
      <c r="I168" s="49">
        <f t="shared" si="57"/>
        <v>85000</v>
      </c>
      <c r="J168" s="55">
        <v>15</v>
      </c>
      <c r="K168" s="48">
        <f t="shared" si="60"/>
        <v>0.75</v>
      </c>
      <c r="L168" s="49">
        <f t="shared" si="61"/>
        <v>63750</v>
      </c>
      <c r="M168" s="49">
        <f t="shared" si="62"/>
        <v>233750</v>
      </c>
      <c r="N168" s="49"/>
      <c r="O168" s="49"/>
      <c r="P168" s="49">
        <f t="shared" si="63"/>
        <v>233750</v>
      </c>
    </row>
    <row r="169" spans="1:16" s="43" customFormat="1" ht="36.75" customHeight="1">
      <c r="A169" s="44">
        <v>29</v>
      </c>
      <c r="B169" s="38" t="s">
        <v>215</v>
      </c>
      <c r="C169" s="46">
        <v>85000</v>
      </c>
      <c r="D169" s="47">
        <v>16</v>
      </c>
      <c r="E169" s="48">
        <f t="shared" si="58"/>
        <v>1</v>
      </c>
      <c r="F169" s="49">
        <f t="shared" si="56"/>
        <v>85000</v>
      </c>
      <c r="G169" s="55">
        <v>21</v>
      </c>
      <c r="H169" s="48">
        <f t="shared" si="59"/>
        <v>1</v>
      </c>
      <c r="I169" s="49">
        <f t="shared" si="57"/>
        <v>85000</v>
      </c>
      <c r="J169" s="55">
        <v>21</v>
      </c>
      <c r="K169" s="48">
        <f t="shared" si="60"/>
        <v>1</v>
      </c>
      <c r="L169" s="49">
        <f t="shared" si="61"/>
        <v>85000</v>
      </c>
      <c r="M169" s="49">
        <f t="shared" si="62"/>
        <v>255000</v>
      </c>
      <c r="N169" s="49"/>
      <c r="O169" s="49"/>
      <c r="P169" s="49">
        <f t="shared" si="63"/>
        <v>255000</v>
      </c>
    </row>
    <row r="170" spans="1:16" s="43" customFormat="1" ht="36.75" customHeight="1">
      <c r="A170" s="44">
        <v>30</v>
      </c>
      <c r="B170" s="38" t="s">
        <v>216</v>
      </c>
      <c r="C170" s="46">
        <v>85000</v>
      </c>
      <c r="D170" s="47">
        <v>16</v>
      </c>
      <c r="E170" s="48">
        <f t="shared" si="58"/>
        <v>1</v>
      </c>
      <c r="F170" s="49">
        <f t="shared" si="56"/>
        <v>85000</v>
      </c>
      <c r="G170" s="55">
        <v>15</v>
      </c>
      <c r="H170" s="48">
        <f t="shared" si="59"/>
        <v>0.75</v>
      </c>
      <c r="I170" s="49">
        <f t="shared" si="57"/>
        <v>63750</v>
      </c>
      <c r="J170" s="55">
        <v>18</v>
      </c>
      <c r="K170" s="48">
        <f t="shared" si="60"/>
        <v>1</v>
      </c>
      <c r="L170" s="49">
        <f t="shared" si="61"/>
        <v>85000</v>
      </c>
      <c r="M170" s="49">
        <f t="shared" si="62"/>
        <v>233750</v>
      </c>
      <c r="N170" s="49"/>
      <c r="O170" s="49"/>
      <c r="P170" s="49">
        <f t="shared" si="63"/>
        <v>233750</v>
      </c>
    </row>
    <row r="171" spans="1:16" s="43" customFormat="1" ht="36.75" customHeight="1">
      <c r="A171" s="40">
        <v>8</v>
      </c>
      <c r="B171" s="41" t="s">
        <v>55</v>
      </c>
      <c r="C171" s="42"/>
      <c r="D171" s="42"/>
      <c r="E171" s="42"/>
      <c r="F171" s="42">
        <f>SUM(F172:F201)</f>
        <v>2401250</v>
      </c>
      <c r="G171" s="42"/>
      <c r="H171" s="42"/>
      <c r="I171" s="42">
        <f>SUM(I172:I201)</f>
        <v>2486250</v>
      </c>
      <c r="J171" s="42"/>
      <c r="K171" s="42"/>
      <c r="L171" s="42">
        <f>SUM(L172:L201)</f>
        <v>2337500</v>
      </c>
      <c r="M171" s="42">
        <f>SUM(M172:M201)</f>
        <v>7225000</v>
      </c>
      <c r="N171" s="73">
        <f>SUM(N172:N201)</f>
        <v>233750</v>
      </c>
      <c r="O171" s="42">
        <f>SUM(O172:O201)</f>
        <v>0</v>
      </c>
      <c r="P171" s="42">
        <f>SUM(P172:P201)</f>
        <v>6991250</v>
      </c>
    </row>
    <row r="172" spans="1:16" s="43" customFormat="1" ht="36.75" customHeight="1">
      <c r="A172" s="44">
        <v>1</v>
      </c>
      <c r="B172" s="53" t="s">
        <v>217</v>
      </c>
      <c r="C172" s="46">
        <v>85000</v>
      </c>
      <c r="D172" s="47">
        <v>19</v>
      </c>
      <c r="E172" s="48">
        <f>IF(D172=0,0,IF(D172&lt;=5,0.25,IF(D172&lt;=10,0.5,IF(D172&lt;=15,0.75,1))))</f>
        <v>1</v>
      </c>
      <c r="F172" s="49">
        <f aca="true" t="shared" si="64" ref="F172:F201">C172*E172</f>
        <v>85000</v>
      </c>
      <c r="G172" s="55">
        <v>20</v>
      </c>
      <c r="H172" s="48">
        <f>IF(G172=0,0,IF(G172&lt;=5,0.25,IF(G172&lt;=10,0.5,IF(G172&lt;=15,0.75,1))))</f>
        <v>1</v>
      </c>
      <c r="I172" s="49">
        <f aca="true" t="shared" si="65" ref="I172:I201">C172*H172</f>
        <v>85000</v>
      </c>
      <c r="J172" s="55">
        <v>21</v>
      </c>
      <c r="K172" s="48">
        <f>IF(J172=0,0,IF(J172&lt;=5,0.25,IF(J172&lt;=10,0.5,IF(J172&lt;=15,0.75,1))))</f>
        <v>1</v>
      </c>
      <c r="L172" s="49">
        <f>C172*K172</f>
        <v>85000</v>
      </c>
      <c r="M172" s="49">
        <f>L172+I172+F172</f>
        <v>255000</v>
      </c>
      <c r="N172" s="49"/>
      <c r="O172" s="49"/>
      <c r="P172" s="49">
        <f>M172-N172-O172</f>
        <v>255000</v>
      </c>
    </row>
    <row r="173" spans="1:16" s="43" customFormat="1" ht="36.75" customHeight="1">
      <c r="A173" s="44">
        <v>2</v>
      </c>
      <c r="B173" s="53" t="s">
        <v>90</v>
      </c>
      <c r="C173" s="46">
        <v>85000</v>
      </c>
      <c r="D173" s="47">
        <v>19</v>
      </c>
      <c r="E173" s="48">
        <f aca="true" t="shared" si="66" ref="E173:E201">IF(D173=0,0,IF(D173&lt;=5,0.25,IF(D173&lt;=10,0.5,IF(D173&lt;=15,0.75,1))))</f>
        <v>1</v>
      </c>
      <c r="F173" s="49">
        <f t="shared" si="64"/>
        <v>85000</v>
      </c>
      <c r="G173" s="55">
        <v>21</v>
      </c>
      <c r="H173" s="48">
        <f aca="true" t="shared" si="67" ref="H173:H201">IF(G173=0,0,IF(G173&lt;=5,0.25,IF(G173&lt;=10,0.5,IF(G173&lt;=15,0.75,1))))</f>
        <v>1</v>
      </c>
      <c r="I173" s="49">
        <f t="shared" si="65"/>
        <v>85000</v>
      </c>
      <c r="J173" s="55">
        <v>21</v>
      </c>
      <c r="K173" s="48">
        <f aca="true" t="shared" si="68" ref="K173:K201">IF(J173=0,0,IF(J173&lt;=5,0.25,IF(J173&lt;=10,0.5,IF(J173&lt;=15,0.75,1))))</f>
        <v>1</v>
      </c>
      <c r="L173" s="49">
        <f aca="true" t="shared" si="69" ref="L173:L201">C173*K173</f>
        <v>85000</v>
      </c>
      <c r="M173" s="49">
        <f aca="true" t="shared" si="70" ref="M173:M201">L173+I173+F173</f>
        <v>255000</v>
      </c>
      <c r="N173" s="49"/>
      <c r="O173" s="49"/>
      <c r="P173" s="49">
        <f aca="true" t="shared" si="71" ref="P173:P201">M173-N173-O173</f>
        <v>255000</v>
      </c>
    </row>
    <row r="174" spans="1:16" s="43" customFormat="1" ht="36.75" customHeight="1">
      <c r="A174" s="44">
        <v>3</v>
      </c>
      <c r="B174" s="53" t="s">
        <v>218</v>
      </c>
      <c r="C174" s="46">
        <v>85000</v>
      </c>
      <c r="D174" s="47">
        <v>17</v>
      </c>
      <c r="E174" s="48">
        <f t="shared" si="66"/>
        <v>1</v>
      </c>
      <c r="F174" s="49">
        <f t="shared" si="64"/>
        <v>85000</v>
      </c>
      <c r="G174" s="55">
        <v>19</v>
      </c>
      <c r="H174" s="48">
        <f t="shared" si="67"/>
        <v>1</v>
      </c>
      <c r="I174" s="49">
        <f t="shared" si="65"/>
        <v>85000</v>
      </c>
      <c r="J174" s="55">
        <v>19</v>
      </c>
      <c r="K174" s="48">
        <f t="shared" si="68"/>
        <v>1</v>
      </c>
      <c r="L174" s="49">
        <f t="shared" si="69"/>
        <v>85000</v>
      </c>
      <c r="M174" s="49">
        <f t="shared" si="70"/>
        <v>255000</v>
      </c>
      <c r="N174" s="49"/>
      <c r="O174" s="49"/>
      <c r="P174" s="49">
        <f t="shared" si="71"/>
        <v>255000</v>
      </c>
    </row>
    <row r="175" spans="1:16" s="43" customFormat="1" ht="36.75" customHeight="1">
      <c r="A175" s="44">
        <v>4</v>
      </c>
      <c r="B175" s="53" t="s">
        <v>219</v>
      </c>
      <c r="C175" s="46">
        <v>85000</v>
      </c>
      <c r="D175" s="47">
        <v>19</v>
      </c>
      <c r="E175" s="48">
        <f t="shared" si="66"/>
        <v>1</v>
      </c>
      <c r="F175" s="49">
        <f t="shared" si="64"/>
        <v>85000</v>
      </c>
      <c r="G175" s="55">
        <v>20</v>
      </c>
      <c r="H175" s="48">
        <f t="shared" si="67"/>
        <v>1</v>
      </c>
      <c r="I175" s="49">
        <f t="shared" si="65"/>
        <v>85000</v>
      </c>
      <c r="J175" s="55">
        <v>21</v>
      </c>
      <c r="K175" s="48">
        <f t="shared" si="68"/>
        <v>1</v>
      </c>
      <c r="L175" s="49">
        <f t="shared" si="69"/>
        <v>85000</v>
      </c>
      <c r="M175" s="49">
        <f t="shared" si="70"/>
        <v>255000</v>
      </c>
      <c r="N175" s="49"/>
      <c r="O175" s="49"/>
      <c r="P175" s="49">
        <f t="shared" si="71"/>
        <v>255000</v>
      </c>
    </row>
    <row r="176" spans="1:16" s="43" customFormat="1" ht="36.75" customHeight="1">
      <c r="A176" s="44">
        <v>5</v>
      </c>
      <c r="B176" s="53" t="s">
        <v>220</v>
      </c>
      <c r="C176" s="46">
        <v>85000</v>
      </c>
      <c r="D176" s="47">
        <v>16</v>
      </c>
      <c r="E176" s="48">
        <f t="shared" si="66"/>
        <v>1</v>
      </c>
      <c r="F176" s="49">
        <f t="shared" si="64"/>
        <v>85000</v>
      </c>
      <c r="G176" s="55">
        <v>16</v>
      </c>
      <c r="H176" s="48">
        <f t="shared" si="67"/>
        <v>1</v>
      </c>
      <c r="I176" s="49">
        <f t="shared" si="65"/>
        <v>85000</v>
      </c>
      <c r="J176" s="55">
        <v>17</v>
      </c>
      <c r="K176" s="48">
        <f t="shared" si="68"/>
        <v>1</v>
      </c>
      <c r="L176" s="49">
        <f t="shared" si="69"/>
        <v>85000</v>
      </c>
      <c r="M176" s="49">
        <f t="shared" si="70"/>
        <v>255000</v>
      </c>
      <c r="N176" s="49"/>
      <c r="O176" s="49"/>
      <c r="P176" s="49">
        <f t="shared" si="71"/>
        <v>255000</v>
      </c>
    </row>
    <row r="177" spans="1:16" s="43" customFormat="1" ht="36.75" customHeight="1">
      <c r="A177" s="44">
        <v>6</v>
      </c>
      <c r="B177" s="53" t="s">
        <v>221</v>
      </c>
      <c r="C177" s="46">
        <v>85000</v>
      </c>
      <c r="D177" s="47">
        <v>16</v>
      </c>
      <c r="E177" s="48">
        <f t="shared" si="66"/>
        <v>1</v>
      </c>
      <c r="F177" s="49">
        <f t="shared" si="64"/>
        <v>85000</v>
      </c>
      <c r="G177" s="55">
        <v>16</v>
      </c>
      <c r="H177" s="48">
        <f t="shared" si="67"/>
        <v>1</v>
      </c>
      <c r="I177" s="49">
        <f t="shared" si="65"/>
        <v>85000</v>
      </c>
      <c r="J177" s="55">
        <v>20</v>
      </c>
      <c r="K177" s="48">
        <f t="shared" si="68"/>
        <v>1</v>
      </c>
      <c r="L177" s="49">
        <f t="shared" si="69"/>
        <v>85000</v>
      </c>
      <c r="M177" s="49">
        <f t="shared" si="70"/>
        <v>255000</v>
      </c>
      <c r="N177" s="49"/>
      <c r="O177" s="49"/>
      <c r="P177" s="49">
        <f t="shared" si="71"/>
        <v>255000</v>
      </c>
    </row>
    <row r="178" spans="1:16" s="43" customFormat="1" ht="36.75" customHeight="1">
      <c r="A178" s="44">
        <v>7</v>
      </c>
      <c r="B178" s="53" t="s">
        <v>222</v>
      </c>
      <c r="C178" s="46">
        <v>85000</v>
      </c>
      <c r="D178" s="47">
        <v>17</v>
      </c>
      <c r="E178" s="48">
        <f t="shared" si="66"/>
        <v>1</v>
      </c>
      <c r="F178" s="49">
        <f t="shared" si="64"/>
        <v>85000</v>
      </c>
      <c r="G178" s="55">
        <v>18</v>
      </c>
      <c r="H178" s="48">
        <f t="shared" si="67"/>
        <v>1</v>
      </c>
      <c r="I178" s="49">
        <f t="shared" si="65"/>
        <v>85000</v>
      </c>
      <c r="J178" s="55">
        <v>21</v>
      </c>
      <c r="K178" s="48">
        <f t="shared" si="68"/>
        <v>1</v>
      </c>
      <c r="L178" s="49">
        <f t="shared" si="69"/>
        <v>85000</v>
      </c>
      <c r="M178" s="49">
        <f t="shared" si="70"/>
        <v>255000</v>
      </c>
      <c r="N178" s="49"/>
      <c r="O178" s="49"/>
      <c r="P178" s="49">
        <f t="shared" si="71"/>
        <v>255000</v>
      </c>
    </row>
    <row r="179" spans="1:16" s="43" customFormat="1" ht="36.75" customHeight="1">
      <c r="A179" s="44">
        <v>8</v>
      </c>
      <c r="B179" s="53" t="s">
        <v>223</v>
      </c>
      <c r="C179" s="46">
        <v>85000</v>
      </c>
      <c r="D179" s="47">
        <v>15</v>
      </c>
      <c r="E179" s="48">
        <f t="shared" si="66"/>
        <v>0.75</v>
      </c>
      <c r="F179" s="49">
        <f t="shared" si="64"/>
        <v>63750</v>
      </c>
      <c r="G179" s="55">
        <v>17</v>
      </c>
      <c r="H179" s="48">
        <f t="shared" si="67"/>
        <v>1</v>
      </c>
      <c r="I179" s="49">
        <f t="shared" si="65"/>
        <v>85000</v>
      </c>
      <c r="J179" s="55">
        <v>21</v>
      </c>
      <c r="K179" s="48">
        <f t="shared" si="68"/>
        <v>1</v>
      </c>
      <c r="L179" s="49">
        <f t="shared" si="69"/>
        <v>85000</v>
      </c>
      <c r="M179" s="49">
        <f t="shared" si="70"/>
        <v>233750</v>
      </c>
      <c r="N179" s="49"/>
      <c r="O179" s="49"/>
      <c r="P179" s="49">
        <f t="shared" si="71"/>
        <v>233750</v>
      </c>
    </row>
    <row r="180" spans="1:16" s="43" customFormat="1" ht="36.75" customHeight="1">
      <c r="A180" s="44">
        <v>9</v>
      </c>
      <c r="B180" s="53" t="s">
        <v>94</v>
      </c>
      <c r="C180" s="46">
        <v>85000</v>
      </c>
      <c r="D180" s="47">
        <v>16</v>
      </c>
      <c r="E180" s="48">
        <f t="shared" si="66"/>
        <v>1</v>
      </c>
      <c r="F180" s="49">
        <f t="shared" si="64"/>
        <v>85000</v>
      </c>
      <c r="G180" s="55">
        <v>18</v>
      </c>
      <c r="H180" s="48">
        <f t="shared" si="67"/>
        <v>1</v>
      </c>
      <c r="I180" s="49">
        <f t="shared" si="65"/>
        <v>85000</v>
      </c>
      <c r="J180" s="55">
        <v>17</v>
      </c>
      <c r="K180" s="48">
        <f t="shared" si="68"/>
        <v>1</v>
      </c>
      <c r="L180" s="49">
        <f t="shared" si="69"/>
        <v>85000</v>
      </c>
      <c r="M180" s="49">
        <f t="shared" si="70"/>
        <v>255000</v>
      </c>
      <c r="N180" s="49"/>
      <c r="O180" s="49"/>
      <c r="P180" s="49">
        <f t="shared" si="71"/>
        <v>255000</v>
      </c>
    </row>
    <row r="181" spans="1:16" s="43" customFormat="1" ht="36.75" customHeight="1">
      <c r="A181" s="44">
        <v>10</v>
      </c>
      <c r="B181" s="53" t="s">
        <v>224</v>
      </c>
      <c r="C181" s="46">
        <v>85000</v>
      </c>
      <c r="D181" s="47">
        <v>12</v>
      </c>
      <c r="E181" s="48">
        <f t="shared" si="66"/>
        <v>0.75</v>
      </c>
      <c r="F181" s="49">
        <f t="shared" si="64"/>
        <v>63750</v>
      </c>
      <c r="G181" s="55">
        <v>19</v>
      </c>
      <c r="H181" s="48">
        <f t="shared" si="67"/>
        <v>1</v>
      </c>
      <c r="I181" s="49">
        <f t="shared" si="65"/>
        <v>85000</v>
      </c>
      <c r="J181" s="55">
        <v>10</v>
      </c>
      <c r="K181" s="48">
        <f t="shared" si="68"/>
        <v>0.5</v>
      </c>
      <c r="L181" s="49">
        <f t="shared" si="69"/>
        <v>42500</v>
      </c>
      <c r="M181" s="49">
        <f t="shared" si="70"/>
        <v>191250</v>
      </c>
      <c r="N181" s="49"/>
      <c r="O181" s="49"/>
      <c r="P181" s="49">
        <f t="shared" si="71"/>
        <v>191250</v>
      </c>
    </row>
    <row r="182" spans="1:16" s="43" customFormat="1" ht="36.75" customHeight="1">
      <c r="A182" s="44">
        <v>11</v>
      </c>
      <c r="B182" s="53" t="s">
        <v>225</v>
      </c>
      <c r="C182" s="46">
        <v>85000</v>
      </c>
      <c r="D182" s="47">
        <v>18</v>
      </c>
      <c r="E182" s="48">
        <f t="shared" si="66"/>
        <v>1</v>
      </c>
      <c r="F182" s="49">
        <f t="shared" si="64"/>
        <v>85000</v>
      </c>
      <c r="G182" s="55">
        <v>18</v>
      </c>
      <c r="H182" s="48">
        <f t="shared" si="67"/>
        <v>1</v>
      </c>
      <c r="I182" s="49">
        <f t="shared" si="65"/>
        <v>85000</v>
      </c>
      <c r="J182" s="55">
        <v>21</v>
      </c>
      <c r="K182" s="48">
        <f t="shared" si="68"/>
        <v>1</v>
      </c>
      <c r="L182" s="49">
        <f t="shared" si="69"/>
        <v>85000</v>
      </c>
      <c r="M182" s="49">
        <f t="shared" si="70"/>
        <v>255000</v>
      </c>
      <c r="N182" s="49"/>
      <c r="O182" s="49"/>
      <c r="P182" s="49">
        <f t="shared" si="71"/>
        <v>255000</v>
      </c>
    </row>
    <row r="183" spans="1:16" s="43" customFormat="1" ht="36.75" customHeight="1">
      <c r="A183" s="44">
        <v>12</v>
      </c>
      <c r="B183" s="53" t="s">
        <v>226</v>
      </c>
      <c r="C183" s="46">
        <v>85000</v>
      </c>
      <c r="D183" s="47">
        <v>18</v>
      </c>
      <c r="E183" s="48">
        <f t="shared" si="66"/>
        <v>1</v>
      </c>
      <c r="F183" s="49">
        <f t="shared" si="64"/>
        <v>85000</v>
      </c>
      <c r="G183" s="55">
        <v>19</v>
      </c>
      <c r="H183" s="48">
        <f t="shared" si="67"/>
        <v>1</v>
      </c>
      <c r="I183" s="49">
        <f t="shared" si="65"/>
        <v>85000</v>
      </c>
      <c r="J183" s="55">
        <v>19</v>
      </c>
      <c r="K183" s="48">
        <f t="shared" si="68"/>
        <v>1</v>
      </c>
      <c r="L183" s="49">
        <f t="shared" si="69"/>
        <v>85000</v>
      </c>
      <c r="M183" s="49">
        <f t="shared" si="70"/>
        <v>255000</v>
      </c>
      <c r="N183" s="49"/>
      <c r="O183" s="49"/>
      <c r="P183" s="49">
        <f t="shared" si="71"/>
        <v>255000</v>
      </c>
    </row>
    <row r="184" spans="1:16" s="43" customFormat="1" ht="36.75" customHeight="1">
      <c r="A184" s="44">
        <v>13</v>
      </c>
      <c r="B184" s="53" t="s">
        <v>227</v>
      </c>
      <c r="C184" s="46">
        <v>85000</v>
      </c>
      <c r="D184" s="47">
        <v>13</v>
      </c>
      <c r="E184" s="48">
        <f t="shared" si="66"/>
        <v>0.75</v>
      </c>
      <c r="F184" s="49">
        <f t="shared" si="64"/>
        <v>63750</v>
      </c>
      <c r="G184" s="55">
        <v>21</v>
      </c>
      <c r="H184" s="48">
        <f t="shared" si="67"/>
        <v>1</v>
      </c>
      <c r="I184" s="49">
        <f t="shared" si="65"/>
        <v>85000</v>
      </c>
      <c r="J184" s="55">
        <v>18</v>
      </c>
      <c r="K184" s="48">
        <f t="shared" si="68"/>
        <v>1</v>
      </c>
      <c r="L184" s="49">
        <f t="shared" si="69"/>
        <v>85000</v>
      </c>
      <c r="M184" s="49">
        <f t="shared" si="70"/>
        <v>233750</v>
      </c>
      <c r="N184" s="74">
        <f>M184</f>
        <v>233750</v>
      </c>
      <c r="O184" s="49"/>
      <c r="P184" s="49">
        <f t="shared" si="71"/>
        <v>0</v>
      </c>
    </row>
    <row r="185" spans="1:16" s="43" customFormat="1" ht="36.75" customHeight="1">
      <c r="A185" s="44">
        <v>14</v>
      </c>
      <c r="B185" s="53" t="s">
        <v>228</v>
      </c>
      <c r="C185" s="46">
        <v>85000</v>
      </c>
      <c r="D185" s="47">
        <v>16</v>
      </c>
      <c r="E185" s="48">
        <f t="shared" si="66"/>
        <v>1</v>
      </c>
      <c r="F185" s="49">
        <f t="shared" si="64"/>
        <v>85000</v>
      </c>
      <c r="G185" s="55">
        <v>12</v>
      </c>
      <c r="H185" s="48">
        <f t="shared" si="67"/>
        <v>0.75</v>
      </c>
      <c r="I185" s="49">
        <f t="shared" si="65"/>
        <v>63750</v>
      </c>
      <c r="J185" s="55">
        <v>21</v>
      </c>
      <c r="K185" s="48">
        <f t="shared" si="68"/>
        <v>1</v>
      </c>
      <c r="L185" s="49">
        <f t="shared" si="69"/>
        <v>85000</v>
      </c>
      <c r="M185" s="49">
        <f t="shared" si="70"/>
        <v>233750</v>
      </c>
      <c r="N185" s="49"/>
      <c r="O185" s="49"/>
      <c r="P185" s="49">
        <f t="shared" si="71"/>
        <v>233750</v>
      </c>
    </row>
    <row r="186" spans="1:16" s="43" customFormat="1" ht="36.75" customHeight="1">
      <c r="A186" s="44">
        <v>15</v>
      </c>
      <c r="B186" s="53" t="s">
        <v>229</v>
      </c>
      <c r="C186" s="46">
        <v>85000</v>
      </c>
      <c r="D186" s="47">
        <v>17</v>
      </c>
      <c r="E186" s="48">
        <f t="shared" si="66"/>
        <v>1</v>
      </c>
      <c r="F186" s="49">
        <f t="shared" si="64"/>
        <v>85000</v>
      </c>
      <c r="G186" s="55">
        <v>19</v>
      </c>
      <c r="H186" s="48">
        <f t="shared" si="67"/>
        <v>1</v>
      </c>
      <c r="I186" s="49">
        <f t="shared" si="65"/>
        <v>85000</v>
      </c>
      <c r="J186" s="55">
        <v>21</v>
      </c>
      <c r="K186" s="48">
        <f t="shared" si="68"/>
        <v>1</v>
      </c>
      <c r="L186" s="49">
        <f t="shared" si="69"/>
        <v>85000</v>
      </c>
      <c r="M186" s="49">
        <f t="shared" si="70"/>
        <v>255000</v>
      </c>
      <c r="N186" s="49"/>
      <c r="O186" s="49"/>
      <c r="P186" s="49">
        <f t="shared" si="71"/>
        <v>255000</v>
      </c>
    </row>
    <row r="187" spans="1:16" s="43" customFormat="1" ht="36.75" customHeight="1">
      <c r="A187" s="44">
        <v>16</v>
      </c>
      <c r="B187" s="53" t="s">
        <v>230</v>
      </c>
      <c r="C187" s="46">
        <v>85000</v>
      </c>
      <c r="D187" s="47">
        <v>17</v>
      </c>
      <c r="E187" s="48">
        <f t="shared" si="66"/>
        <v>1</v>
      </c>
      <c r="F187" s="49">
        <f t="shared" si="64"/>
        <v>85000</v>
      </c>
      <c r="G187" s="55">
        <v>20</v>
      </c>
      <c r="H187" s="48">
        <f t="shared" si="67"/>
        <v>1</v>
      </c>
      <c r="I187" s="49">
        <f t="shared" si="65"/>
        <v>85000</v>
      </c>
      <c r="J187" s="55">
        <v>18</v>
      </c>
      <c r="K187" s="48">
        <f t="shared" si="68"/>
        <v>1</v>
      </c>
      <c r="L187" s="49">
        <f t="shared" si="69"/>
        <v>85000</v>
      </c>
      <c r="M187" s="49">
        <f t="shared" si="70"/>
        <v>255000</v>
      </c>
      <c r="N187" s="49"/>
      <c r="O187" s="49"/>
      <c r="P187" s="49">
        <f t="shared" si="71"/>
        <v>255000</v>
      </c>
    </row>
    <row r="188" spans="1:16" s="43" customFormat="1" ht="36.75" customHeight="1">
      <c r="A188" s="44">
        <v>17</v>
      </c>
      <c r="B188" s="53" t="s">
        <v>231</v>
      </c>
      <c r="C188" s="46">
        <v>85000</v>
      </c>
      <c r="D188" s="47">
        <v>19</v>
      </c>
      <c r="E188" s="48">
        <f t="shared" si="66"/>
        <v>1</v>
      </c>
      <c r="F188" s="49">
        <f t="shared" si="64"/>
        <v>85000</v>
      </c>
      <c r="G188" s="55">
        <v>21</v>
      </c>
      <c r="H188" s="48">
        <f t="shared" si="67"/>
        <v>1</v>
      </c>
      <c r="I188" s="49">
        <f t="shared" si="65"/>
        <v>85000</v>
      </c>
      <c r="J188" s="55">
        <v>21</v>
      </c>
      <c r="K188" s="48">
        <f t="shared" si="68"/>
        <v>1</v>
      </c>
      <c r="L188" s="49">
        <f t="shared" si="69"/>
        <v>85000</v>
      </c>
      <c r="M188" s="49">
        <f t="shared" si="70"/>
        <v>255000</v>
      </c>
      <c r="N188" s="49"/>
      <c r="O188" s="49"/>
      <c r="P188" s="49">
        <f t="shared" si="71"/>
        <v>255000</v>
      </c>
    </row>
    <row r="189" spans="1:16" s="43" customFormat="1" ht="36.75" customHeight="1">
      <c r="A189" s="44">
        <v>18</v>
      </c>
      <c r="B189" s="53" t="s">
        <v>232</v>
      </c>
      <c r="C189" s="46">
        <v>85000</v>
      </c>
      <c r="D189" s="47">
        <v>19</v>
      </c>
      <c r="E189" s="48">
        <f t="shared" si="66"/>
        <v>1</v>
      </c>
      <c r="F189" s="49">
        <f t="shared" si="64"/>
        <v>85000</v>
      </c>
      <c r="G189" s="55">
        <v>18</v>
      </c>
      <c r="H189" s="48">
        <f t="shared" si="67"/>
        <v>1</v>
      </c>
      <c r="I189" s="49">
        <f t="shared" si="65"/>
        <v>85000</v>
      </c>
      <c r="J189" s="55">
        <v>21</v>
      </c>
      <c r="K189" s="48">
        <f t="shared" si="68"/>
        <v>1</v>
      </c>
      <c r="L189" s="49">
        <f t="shared" si="69"/>
        <v>85000</v>
      </c>
      <c r="M189" s="49">
        <f t="shared" si="70"/>
        <v>255000</v>
      </c>
      <c r="N189" s="49"/>
      <c r="O189" s="49"/>
      <c r="P189" s="49">
        <f t="shared" si="71"/>
        <v>255000</v>
      </c>
    </row>
    <row r="190" spans="1:16" s="43" customFormat="1" ht="36.75" customHeight="1">
      <c r="A190" s="44">
        <v>19</v>
      </c>
      <c r="B190" s="53" t="s">
        <v>233</v>
      </c>
      <c r="C190" s="46">
        <v>85000</v>
      </c>
      <c r="D190" s="47">
        <v>19</v>
      </c>
      <c r="E190" s="48">
        <f t="shared" si="66"/>
        <v>1</v>
      </c>
      <c r="F190" s="49">
        <f t="shared" si="64"/>
        <v>85000</v>
      </c>
      <c r="G190" s="55">
        <v>18</v>
      </c>
      <c r="H190" s="48">
        <f t="shared" si="67"/>
        <v>1</v>
      </c>
      <c r="I190" s="49">
        <f t="shared" si="65"/>
        <v>85000</v>
      </c>
      <c r="J190" s="55">
        <v>18</v>
      </c>
      <c r="K190" s="48">
        <f t="shared" si="68"/>
        <v>1</v>
      </c>
      <c r="L190" s="49">
        <f t="shared" si="69"/>
        <v>85000</v>
      </c>
      <c r="M190" s="49">
        <f t="shared" si="70"/>
        <v>255000</v>
      </c>
      <c r="N190" s="49"/>
      <c r="O190" s="49"/>
      <c r="P190" s="49">
        <f t="shared" si="71"/>
        <v>255000</v>
      </c>
    </row>
    <row r="191" spans="1:16" s="43" customFormat="1" ht="36.75" customHeight="1">
      <c r="A191" s="44">
        <v>20</v>
      </c>
      <c r="B191" s="53" t="s">
        <v>234</v>
      </c>
      <c r="C191" s="46">
        <v>85000</v>
      </c>
      <c r="D191" s="47">
        <v>16</v>
      </c>
      <c r="E191" s="48">
        <f t="shared" si="66"/>
        <v>1</v>
      </c>
      <c r="F191" s="49">
        <f t="shared" si="64"/>
        <v>85000</v>
      </c>
      <c r="G191" s="55">
        <v>18</v>
      </c>
      <c r="H191" s="48">
        <f t="shared" si="67"/>
        <v>1</v>
      </c>
      <c r="I191" s="49">
        <f t="shared" si="65"/>
        <v>85000</v>
      </c>
      <c r="J191" s="55">
        <v>21</v>
      </c>
      <c r="K191" s="48">
        <f t="shared" si="68"/>
        <v>1</v>
      </c>
      <c r="L191" s="49">
        <f t="shared" si="69"/>
        <v>85000</v>
      </c>
      <c r="M191" s="49">
        <f t="shared" si="70"/>
        <v>255000</v>
      </c>
      <c r="N191" s="49"/>
      <c r="O191" s="49"/>
      <c r="P191" s="49">
        <f t="shared" si="71"/>
        <v>255000</v>
      </c>
    </row>
    <row r="192" spans="1:16" s="43" customFormat="1" ht="36.75" customHeight="1">
      <c r="A192" s="44">
        <v>21</v>
      </c>
      <c r="B192" s="53" t="s">
        <v>235</v>
      </c>
      <c r="C192" s="46">
        <v>85000</v>
      </c>
      <c r="D192" s="47">
        <v>18</v>
      </c>
      <c r="E192" s="48">
        <f t="shared" si="66"/>
        <v>1</v>
      </c>
      <c r="F192" s="49">
        <f t="shared" si="64"/>
        <v>85000</v>
      </c>
      <c r="G192" s="55">
        <v>21</v>
      </c>
      <c r="H192" s="48">
        <f t="shared" si="67"/>
        <v>1</v>
      </c>
      <c r="I192" s="49">
        <f t="shared" si="65"/>
        <v>85000</v>
      </c>
      <c r="J192" s="55">
        <v>3</v>
      </c>
      <c r="K192" s="48">
        <f t="shared" si="68"/>
        <v>0.25</v>
      </c>
      <c r="L192" s="49">
        <f t="shared" si="69"/>
        <v>21250</v>
      </c>
      <c r="M192" s="49">
        <f t="shared" si="70"/>
        <v>191250</v>
      </c>
      <c r="N192" s="49"/>
      <c r="O192" s="49"/>
      <c r="P192" s="49">
        <f t="shared" si="71"/>
        <v>191250</v>
      </c>
    </row>
    <row r="193" spans="1:16" s="43" customFormat="1" ht="36.75" customHeight="1">
      <c r="A193" s="44">
        <v>22</v>
      </c>
      <c r="B193" s="53" t="s">
        <v>236</v>
      </c>
      <c r="C193" s="46">
        <v>85000</v>
      </c>
      <c r="D193" s="47">
        <v>19</v>
      </c>
      <c r="E193" s="48">
        <f t="shared" si="66"/>
        <v>1</v>
      </c>
      <c r="F193" s="49">
        <f t="shared" si="64"/>
        <v>85000</v>
      </c>
      <c r="G193" s="55">
        <v>21</v>
      </c>
      <c r="H193" s="48">
        <f t="shared" si="67"/>
        <v>1</v>
      </c>
      <c r="I193" s="49">
        <f t="shared" si="65"/>
        <v>85000</v>
      </c>
      <c r="J193" s="55">
        <v>21</v>
      </c>
      <c r="K193" s="48">
        <f t="shared" si="68"/>
        <v>1</v>
      </c>
      <c r="L193" s="49">
        <f t="shared" si="69"/>
        <v>85000</v>
      </c>
      <c r="M193" s="49">
        <f t="shared" si="70"/>
        <v>255000</v>
      </c>
      <c r="N193" s="49"/>
      <c r="O193" s="49"/>
      <c r="P193" s="49">
        <f t="shared" si="71"/>
        <v>255000</v>
      </c>
    </row>
    <row r="194" spans="1:16" s="43" customFormat="1" ht="36.75" customHeight="1">
      <c r="A194" s="44">
        <v>23</v>
      </c>
      <c r="B194" s="38" t="s">
        <v>237</v>
      </c>
      <c r="C194" s="46">
        <v>85000</v>
      </c>
      <c r="D194" s="47">
        <v>16</v>
      </c>
      <c r="E194" s="48">
        <f t="shared" si="66"/>
        <v>1</v>
      </c>
      <c r="F194" s="49">
        <f t="shared" si="64"/>
        <v>85000</v>
      </c>
      <c r="G194" s="55">
        <v>20</v>
      </c>
      <c r="H194" s="48">
        <f t="shared" si="67"/>
        <v>1</v>
      </c>
      <c r="I194" s="49">
        <f t="shared" si="65"/>
        <v>85000</v>
      </c>
      <c r="J194" s="55">
        <v>21</v>
      </c>
      <c r="K194" s="48">
        <f t="shared" si="68"/>
        <v>1</v>
      </c>
      <c r="L194" s="49">
        <f t="shared" si="69"/>
        <v>85000</v>
      </c>
      <c r="M194" s="49">
        <f t="shared" si="70"/>
        <v>255000</v>
      </c>
      <c r="N194" s="49"/>
      <c r="O194" s="49"/>
      <c r="P194" s="49">
        <f t="shared" si="71"/>
        <v>255000</v>
      </c>
    </row>
    <row r="195" spans="1:16" s="43" customFormat="1" ht="36.75" customHeight="1">
      <c r="A195" s="44">
        <v>24</v>
      </c>
      <c r="B195" s="46" t="s">
        <v>238</v>
      </c>
      <c r="C195" s="46">
        <v>85000</v>
      </c>
      <c r="D195" s="49">
        <v>19</v>
      </c>
      <c r="E195" s="48">
        <f t="shared" si="66"/>
        <v>1</v>
      </c>
      <c r="F195" s="49">
        <f t="shared" si="64"/>
        <v>85000</v>
      </c>
      <c r="G195" s="55">
        <v>19</v>
      </c>
      <c r="H195" s="48">
        <f t="shared" si="67"/>
        <v>1</v>
      </c>
      <c r="I195" s="49">
        <f t="shared" si="65"/>
        <v>85000</v>
      </c>
      <c r="J195" s="55">
        <v>21</v>
      </c>
      <c r="K195" s="48">
        <f t="shared" si="68"/>
        <v>1</v>
      </c>
      <c r="L195" s="49">
        <f t="shared" si="69"/>
        <v>85000</v>
      </c>
      <c r="M195" s="49">
        <f t="shared" si="70"/>
        <v>255000</v>
      </c>
      <c r="N195" s="49"/>
      <c r="O195" s="49"/>
      <c r="P195" s="49">
        <f t="shared" si="71"/>
        <v>255000</v>
      </c>
    </row>
    <row r="196" spans="1:16" s="43" customFormat="1" ht="36.75" customHeight="1">
      <c r="A196" s="44">
        <v>25</v>
      </c>
      <c r="B196" s="53" t="s">
        <v>239</v>
      </c>
      <c r="C196" s="46">
        <v>85000</v>
      </c>
      <c r="D196" s="47">
        <v>18</v>
      </c>
      <c r="E196" s="48">
        <f t="shared" si="66"/>
        <v>1</v>
      </c>
      <c r="F196" s="49">
        <f t="shared" si="64"/>
        <v>85000</v>
      </c>
      <c r="G196" s="55">
        <v>21</v>
      </c>
      <c r="H196" s="48">
        <f t="shared" si="67"/>
        <v>1</v>
      </c>
      <c r="I196" s="49">
        <f t="shared" si="65"/>
        <v>85000</v>
      </c>
      <c r="J196" s="55">
        <v>8</v>
      </c>
      <c r="K196" s="48">
        <f t="shared" si="68"/>
        <v>0.5</v>
      </c>
      <c r="L196" s="49">
        <f t="shared" si="69"/>
        <v>42500</v>
      </c>
      <c r="M196" s="49">
        <f t="shared" si="70"/>
        <v>212500</v>
      </c>
      <c r="N196" s="49"/>
      <c r="O196" s="49"/>
      <c r="P196" s="49">
        <f t="shared" si="71"/>
        <v>212500</v>
      </c>
    </row>
    <row r="197" spans="1:16" s="43" customFormat="1" ht="36.75" customHeight="1">
      <c r="A197" s="44">
        <v>26</v>
      </c>
      <c r="B197" s="53" t="s">
        <v>240</v>
      </c>
      <c r="C197" s="46">
        <v>85000</v>
      </c>
      <c r="D197" s="47">
        <v>15</v>
      </c>
      <c r="E197" s="48">
        <f t="shared" si="66"/>
        <v>0.75</v>
      </c>
      <c r="F197" s="49">
        <f t="shared" si="64"/>
        <v>63750</v>
      </c>
      <c r="G197" s="55">
        <v>21</v>
      </c>
      <c r="H197" s="48">
        <f t="shared" si="67"/>
        <v>1</v>
      </c>
      <c r="I197" s="49">
        <f t="shared" si="65"/>
        <v>85000</v>
      </c>
      <c r="J197" s="55">
        <v>21</v>
      </c>
      <c r="K197" s="48">
        <f t="shared" si="68"/>
        <v>1</v>
      </c>
      <c r="L197" s="49">
        <f t="shared" si="69"/>
        <v>85000</v>
      </c>
      <c r="M197" s="49">
        <f t="shared" si="70"/>
        <v>233750</v>
      </c>
      <c r="N197" s="49"/>
      <c r="O197" s="49"/>
      <c r="P197" s="49">
        <f t="shared" si="71"/>
        <v>233750</v>
      </c>
    </row>
    <row r="198" spans="1:16" s="43" customFormat="1" ht="36.75" customHeight="1">
      <c r="A198" s="44">
        <v>27</v>
      </c>
      <c r="B198" s="53" t="s">
        <v>241</v>
      </c>
      <c r="C198" s="46">
        <v>85000</v>
      </c>
      <c r="D198" s="47">
        <v>18</v>
      </c>
      <c r="E198" s="48">
        <f t="shared" si="66"/>
        <v>1</v>
      </c>
      <c r="F198" s="49">
        <f t="shared" si="64"/>
        <v>85000</v>
      </c>
      <c r="G198" s="55">
        <v>14</v>
      </c>
      <c r="H198" s="48">
        <f t="shared" si="67"/>
        <v>0.75</v>
      </c>
      <c r="I198" s="49">
        <f t="shared" si="65"/>
        <v>63750</v>
      </c>
      <c r="J198" s="55">
        <v>4</v>
      </c>
      <c r="K198" s="48">
        <f t="shared" si="68"/>
        <v>0.25</v>
      </c>
      <c r="L198" s="49">
        <f t="shared" si="69"/>
        <v>21250</v>
      </c>
      <c r="M198" s="49">
        <f t="shared" si="70"/>
        <v>170000</v>
      </c>
      <c r="N198" s="49"/>
      <c r="O198" s="49"/>
      <c r="P198" s="49">
        <f t="shared" si="71"/>
        <v>170000</v>
      </c>
    </row>
    <row r="199" spans="1:16" s="43" customFormat="1" ht="36.75" customHeight="1">
      <c r="A199" s="44">
        <v>28</v>
      </c>
      <c r="B199" s="53" t="s">
        <v>242</v>
      </c>
      <c r="C199" s="46">
        <v>85000</v>
      </c>
      <c r="D199" s="47">
        <v>6</v>
      </c>
      <c r="E199" s="48">
        <f t="shared" si="66"/>
        <v>0.5</v>
      </c>
      <c r="F199" s="49">
        <f t="shared" si="64"/>
        <v>42500</v>
      </c>
      <c r="G199" s="55">
        <v>16</v>
      </c>
      <c r="H199" s="48">
        <f t="shared" si="67"/>
        <v>1</v>
      </c>
      <c r="I199" s="49">
        <f t="shared" si="65"/>
        <v>85000</v>
      </c>
      <c r="J199" s="55">
        <v>18</v>
      </c>
      <c r="K199" s="48">
        <f t="shared" si="68"/>
        <v>1</v>
      </c>
      <c r="L199" s="49">
        <f t="shared" si="69"/>
        <v>85000</v>
      </c>
      <c r="M199" s="49">
        <f t="shared" si="70"/>
        <v>212500</v>
      </c>
      <c r="N199" s="49"/>
      <c r="O199" s="49"/>
      <c r="P199" s="49">
        <f t="shared" si="71"/>
        <v>212500</v>
      </c>
    </row>
    <row r="200" spans="1:16" s="43" customFormat="1" ht="36.75" customHeight="1">
      <c r="A200" s="44">
        <v>29</v>
      </c>
      <c r="B200" s="53" t="s">
        <v>243</v>
      </c>
      <c r="C200" s="46">
        <v>85000</v>
      </c>
      <c r="D200" s="47">
        <v>18</v>
      </c>
      <c r="E200" s="48">
        <f t="shared" si="66"/>
        <v>1</v>
      </c>
      <c r="F200" s="49">
        <f t="shared" si="64"/>
        <v>85000</v>
      </c>
      <c r="G200" s="55">
        <v>14</v>
      </c>
      <c r="H200" s="48">
        <f t="shared" si="67"/>
        <v>0.75</v>
      </c>
      <c r="I200" s="49">
        <f t="shared" si="65"/>
        <v>63750</v>
      </c>
      <c r="J200" s="55">
        <v>21</v>
      </c>
      <c r="K200" s="48">
        <f t="shared" si="68"/>
        <v>1</v>
      </c>
      <c r="L200" s="49">
        <f t="shared" si="69"/>
        <v>85000</v>
      </c>
      <c r="M200" s="49">
        <f t="shared" si="70"/>
        <v>233750</v>
      </c>
      <c r="N200" s="49"/>
      <c r="O200" s="49"/>
      <c r="P200" s="49">
        <f t="shared" si="71"/>
        <v>233750</v>
      </c>
    </row>
    <row r="201" spans="1:16" s="43" customFormat="1" ht="36.75" customHeight="1">
      <c r="A201" s="44">
        <v>30</v>
      </c>
      <c r="B201" s="38" t="s">
        <v>670</v>
      </c>
      <c r="C201" s="46">
        <v>85000</v>
      </c>
      <c r="D201" s="47">
        <v>14</v>
      </c>
      <c r="E201" s="48">
        <f t="shared" si="66"/>
        <v>0.75</v>
      </c>
      <c r="F201" s="49">
        <f t="shared" si="64"/>
        <v>63750</v>
      </c>
      <c r="G201" s="55">
        <v>21</v>
      </c>
      <c r="H201" s="48">
        <f t="shared" si="67"/>
        <v>1</v>
      </c>
      <c r="I201" s="49">
        <f t="shared" si="65"/>
        <v>85000</v>
      </c>
      <c r="J201" s="55">
        <v>18</v>
      </c>
      <c r="K201" s="48">
        <f t="shared" si="68"/>
        <v>1</v>
      </c>
      <c r="L201" s="49">
        <f t="shared" si="69"/>
        <v>85000</v>
      </c>
      <c r="M201" s="49">
        <f t="shared" si="70"/>
        <v>233750</v>
      </c>
      <c r="N201" s="49"/>
      <c r="O201" s="49"/>
      <c r="P201" s="49">
        <f t="shared" si="71"/>
        <v>233750</v>
      </c>
    </row>
    <row r="202" spans="1:16" s="43" customFormat="1" ht="36.75" customHeight="1">
      <c r="A202" s="40">
        <v>9</v>
      </c>
      <c r="B202" s="41" t="s">
        <v>56</v>
      </c>
      <c r="C202" s="42"/>
      <c r="D202" s="47"/>
      <c r="E202" s="42"/>
      <c r="F202" s="42">
        <f>SUM(F203:F231)</f>
        <v>2146250</v>
      </c>
      <c r="G202" s="56"/>
      <c r="H202" s="42"/>
      <c r="I202" s="42">
        <f>SUM(I203:I231)</f>
        <v>2295000</v>
      </c>
      <c r="J202" s="42"/>
      <c r="K202" s="42"/>
      <c r="L202" s="42">
        <f>SUM(L203:L231)</f>
        <v>2316250</v>
      </c>
      <c r="M202" s="42">
        <f>SUM(M203:M231)</f>
        <v>6757500</v>
      </c>
      <c r="N202" s="42">
        <f>SUM(N203:N231)</f>
        <v>0</v>
      </c>
      <c r="O202" s="42">
        <f>SUM(O203:O231)</f>
        <v>0</v>
      </c>
      <c r="P202" s="42">
        <f>SUM(P203:P231)</f>
        <v>6757500</v>
      </c>
    </row>
    <row r="203" spans="1:16" s="43" customFormat="1" ht="36.75" customHeight="1">
      <c r="A203" s="44">
        <v>1</v>
      </c>
      <c r="B203" s="60" t="s">
        <v>244</v>
      </c>
      <c r="C203" s="46">
        <v>85000</v>
      </c>
      <c r="D203" s="58">
        <v>9</v>
      </c>
      <c r="E203" s="48">
        <f>IF(D203=0,0,IF(D203&lt;=5,0.25,IF(D203&lt;=10,0.5,IF(D203&lt;=15,0.75,1))))</f>
        <v>0.5</v>
      </c>
      <c r="F203" s="49">
        <f aca="true" t="shared" si="72" ref="F203:F231">C203*E203</f>
        <v>42500</v>
      </c>
      <c r="G203" s="55">
        <v>13</v>
      </c>
      <c r="H203" s="48">
        <f>IF(G203=0,0,IF(G203&lt;=5,0.25,IF(G203&lt;=10,0.5,IF(G203&lt;=15,0.75,1))))</f>
        <v>0.75</v>
      </c>
      <c r="I203" s="49">
        <f aca="true" t="shared" si="73" ref="I203:I231">C203*H203</f>
        <v>63750</v>
      </c>
      <c r="J203" s="55">
        <v>13</v>
      </c>
      <c r="K203" s="48">
        <f>IF(J203=0,0,IF(J203&lt;=5,0.25,IF(J203&lt;=10,0.5,IF(J203&lt;=15,0.75,1))))</f>
        <v>0.75</v>
      </c>
      <c r="L203" s="49">
        <f>C203*K203</f>
        <v>63750</v>
      </c>
      <c r="M203" s="49">
        <f>L203+I203+F203</f>
        <v>170000</v>
      </c>
      <c r="N203" s="49"/>
      <c r="O203" s="49"/>
      <c r="P203" s="49">
        <f>M203-N203-O203</f>
        <v>170000</v>
      </c>
    </row>
    <row r="204" spans="1:16" s="43" customFormat="1" ht="36.75" customHeight="1">
      <c r="A204" s="44">
        <v>2</v>
      </c>
      <c r="B204" s="60" t="s">
        <v>245</v>
      </c>
      <c r="C204" s="46">
        <v>85000</v>
      </c>
      <c r="D204" s="58">
        <v>19</v>
      </c>
      <c r="E204" s="48">
        <f aca="true" t="shared" si="74" ref="E204:E231">IF(D204=0,0,IF(D204&lt;=5,0.25,IF(D204&lt;=10,0.5,IF(D204&lt;=15,0.75,1))))</f>
        <v>1</v>
      </c>
      <c r="F204" s="49">
        <f t="shared" si="72"/>
        <v>85000</v>
      </c>
      <c r="G204" s="55">
        <v>19</v>
      </c>
      <c r="H204" s="48">
        <f aca="true" t="shared" si="75" ref="H204:H231">IF(G204=0,0,IF(G204&lt;=5,0.25,IF(G204&lt;=10,0.5,IF(G204&lt;=15,0.75,1))))</f>
        <v>1</v>
      </c>
      <c r="I204" s="49">
        <f t="shared" si="73"/>
        <v>85000</v>
      </c>
      <c r="J204" s="55">
        <v>21</v>
      </c>
      <c r="K204" s="48">
        <f aca="true" t="shared" si="76" ref="K204:K231">IF(J204=0,0,IF(J204&lt;=5,0.25,IF(J204&lt;=10,0.5,IF(J204&lt;=15,0.75,1))))</f>
        <v>1</v>
      </c>
      <c r="L204" s="49">
        <f aca="true" t="shared" si="77" ref="L204:L231">C204*K204</f>
        <v>85000</v>
      </c>
      <c r="M204" s="49">
        <f aca="true" t="shared" si="78" ref="M204:M231">L204+I204+F204</f>
        <v>255000</v>
      </c>
      <c r="N204" s="49"/>
      <c r="O204" s="49"/>
      <c r="P204" s="49">
        <f aca="true" t="shared" si="79" ref="P204:P231">M204-N204-O204</f>
        <v>255000</v>
      </c>
    </row>
    <row r="205" spans="1:16" s="43" customFormat="1" ht="36.75" customHeight="1">
      <c r="A205" s="44">
        <v>3</v>
      </c>
      <c r="B205" s="60" t="s">
        <v>246</v>
      </c>
      <c r="C205" s="46">
        <v>85000</v>
      </c>
      <c r="D205" s="58">
        <v>18</v>
      </c>
      <c r="E205" s="48">
        <f t="shared" si="74"/>
        <v>1</v>
      </c>
      <c r="F205" s="49">
        <f t="shared" si="72"/>
        <v>85000</v>
      </c>
      <c r="G205" s="55">
        <v>13</v>
      </c>
      <c r="H205" s="48">
        <f t="shared" si="75"/>
        <v>0.75</v>
      </c>
      <c r="I205" s="49">
        <f t="shared" si="73"/>
        <v>63750</v>
      </c>
      <c r="J205" s="55">
        <v>20</v>
      </c>
      <c r="K205" s="48">
        <f t="shared" si="76"/>
        <v>1</v>
      </c>
      <c r="L205" s="49">
        <f t="shared" si="77"/>
        <v>85000</v>
      </c>
      <c r="M205" s="49">
        <f t="shared" si="78"/>
        <v>233750</v>
      </c>
      <c r="N205" s="49"/>
      <c r="O205" s="49"/>
      <c r="P205" s="49">
        <f t="shared" si="79"/>
        <v>233750</v>
      </c>
    </row>
    <row r="206" spans="1:16" s="43" customFormat="1" ht="36.75" customHeight="1">
      <c r="A206" s="44">
        <v>4</v>
      </c>
      <c r="B206" s="60" t="s">
        <v>247</v>
      </c>
      <c r="C206" s="46">
        <v>85000</v>
      </c>
      <c r="D206" s="58">
        <v>19</v>
      </c>
      <c r="E206" s="48">
        <f t="shared" si="74"/>
        <v>1</v>
      </c>
      <c r="F206" s="49">
        <f t="shared" si="72"/>
        <v>85000</v>
      </c>
      <c r="G206" s="55">
        <v>19</v>
      </c>
      <c r="H206" s="48">
        <f t="shared" si="75"/>
        <v>1</v>
      </c>
      <c r="I206" s="49">
        <f t="shared" si="73"/>
        <v>85000</v>
      </c>
      <c r="J206" s="55">
        <v>15</v>
      </c>
      <c r="K206" s="48">
        <f t="shared" si="76"/>
        <v>0.75</v>
      </c>
      <c r="L206" s="49">
        <f t="shared" si="77"/>
        <v>63750</v>
      </c>
      <c r="M206" s="49">
        <f t="shared" si="78"/>
        <v>233750</v>
      </c>
      <c r="N206" s="49"/>
      <c r="O206" s="49"/>
      <c r="P206" s="49">
        <f t="shared" si="79"/>
        <v>233750</v>
      </c>
    </row>
    <row r="207" spans="1:16" s="43" customFormat="1" ht="36.75" customHeight="1">
      <c r="A207" s="44">
        <v>5</v>
      </c>
      <c r="B207" s="60" t="s">
        <v>248</v>
      </c>
      <c r="C207" s="46">
        <v>85000</v>
      </c>
      <c r="D207" s="58">
        <v>16</v>
      </c>
      <c r="E207" s="48">
        <f t="shared" si="74"/>
        <v>1</v>
      </c>
      <c r="F207" s="49">
        <f t="shared" si="72"/>
        <v>85000</v>
      </c>
      <c r="G207" s="55">
        <v>14</v>
      </c>
      <c r="H207" s="48">
        <f t="shared" si="75"/>
        <v>0.75</v>
      </c>
      <c r="I207" s="49">
        <f t="shared" si="73"/>
        <v>63750</v>
      </c>
      <c r="J207" s="55">
        <v>8</v>
      </c>
      <c r="K207" s="48">
        <f t="shared" si="76"/>
        <v>0.5</v>
      </c>
      <c r="L207" s="49">
        <f t="shared" si="77"/>
        <v>42500</v>
      </c>
      <c r="M207" s="49">
        <f t="shared" si="78"/>
        <v>191250</v>
      </c>
      <c r="N207" s="49"/>
      <c r="O207" s="49"/>
      <c r="P207" s="49">
        <f t="shared" si="79"/>
        <v>191250</v>
      </c>
    </row>
    <row r="208" spans="1:16" s="43" customFormat="1" ht="36.75" customHeight="1">
      <c r="A208" s="44">
        <v>6</v>
      </c>
      <c r="B208" s="60" t="s">
        <v>249</v>
      </c>
      <c r="C208" s="46">
        <v>85000</v>
      </c>
      <c r="D208" s="58">
        <v>18</v>
      </c>
      <c r="E208" s="48">
        <f t="shared" si="74"/>
        <v>1</v>
      </c>
      <c r="F208" s="49">
        <f t="shared" si="72"/>
        <v>85000</v>
      </c>
      <c r="G208" s="55">
        <v>14</v>
      </c>
      <c r="H208" s="48">
        <f t="shared" si="75"/>
        <v>0.75</v>
      </c>
      <c r="I208" s="49">
        <f t="shared" si="73"/>
        <v>63750</v>
      </c>
      <c r="J208" s="55">
        <v>21</v>
      </c>
      <c r="K208" s="48">
        <f t="shared" si="76"/>
        <v>1</v>
      </c>
      <c r="L208" s="49">
        <f t="shared" si="77"/>
        <v>85000</v>
      </c>
      <c r="M208" s="49">
        <f t="shared" si="78"/>
        <v>233750</v>
      </c>
      <c r="N208" s="49"/>
      <c r="O208" s="49"/>
      <c r="P208" s="49">
        <f t="shared" si="79"/>
        <v>233750</v>
      </c>
    </row>
    <row r="209" spans="1:16" s="43" customFormat="1" ht="36.75" customHeight="1">
      <c r="A209" s="44">
        <v>7</v>
      </c>
      <c r="B209" s="60" t="s">
        <v>250</v>
      </c>
      <c r="C209" s="46">
        <v>85000</v>
      </c>
      <c r="D209" s="58">
        <v>17</v>
      </c>
      <c r="E209" s="48">
        <f t="shared" si="74"/>
        <v>1</v>
      </c>
      <c r="F209" s="49">
        <f t="shared" si="72"/>
        <v>85000</v>
      </c>
      <c r="G209" s="55">
        <v>21</v>
      </c>
      <c r="H209" s="48">
        <f t="shared" si="75"/>
        <v>1</v>
      </c>
      <c r="I209" s="49">
        <f t="shared" si="73"/>
        <v>85000</v>
      </c>
      <c r="J209" s="55">
        <v>18</v>
      </c>
      <c r="K209" s="48">
        <f t="shared" si="76"/>
        <v>1</v>
      </c>
      <c r="L209" s="49">
        <f t="shared" si="77"/>
        <v>85000</v>
      </c>
      <c r="M209" s="49">
        <f t="shared" si="78"/>
        <v>255000</v>
      </c>
      <c r="N209" s="49"/>
      <c r="O209" s="49"/>
      <c r="P209" s="49">
        <f t="shared" si="79"/>
        <v>255000</v>
      </c>
    </row>
    <row r="210" spans="1:16" s="43" customFormat="1" ht="36.75" customHeight="1">
      <c r="A210" s="44">
        <v>8</v>
      </c>
      <c r="B210" s="60" t="s">
        <v>251</v>
      </c>
      <c r="C210" s="46">
        <v>85000</v>
      </c>
      <c r="D210" s="58">
        <v>19</v>
      </c>
      <c r="E210" s="48">
        <f t="shared" si="74"/>
        <v>1</v>
      </c>
      <c r="F210" s="49">
        <f t="shared" si="72"/>
        <v>85000</v>
      </c>
      <c r="G210" s="55">
        <v>20</v>
      </c>
      <c r="H210" s="48">
        <f t="shared" si="75"/>
        <v>1</v>
      </c>
      <c r="I210" s="49">
        <f t="shared" si="73"/>
        <v>85000</v>
      </c>
      <c r="J210" s="55">
        <v>21</v>
      </c>
      <c r="K210" s="48">
        <f t="shared" si="76"/>
        <v>1</v>
      </c>
      <c r="L210" s="49">
        <f t="shared" si="77"/>
        <v>85000</v>
      </c>
      <c r="M210" s="49">
        <f t="shared" si="78"/>
        <v>255000</v>
      </c>
      <c r="N210" s="49"/>
      <c r="O210" s="49"/>
      <c r="P210" s="49">
        <f t="shared" si="79"/>
        <v>255000</v>
      </c>
    </row>
    <row r="211" spans="1:16" s="43" customFormat="1" ht="36.75" customHeight="1">
      <c r="A211" s="44">
        <v>9</v>
      </c>
      <c r="B211" s="60" t="s">
        <v>252</v>
      </c>
      <c r="C211" s="46">
        <v>85000</v>
      </c>
      <c r="D211" s="58">
        <v>18</v>
      </c>
      <c r="E211" s="48">
        <f t="shared" si="74"/>
        <v>1</v>
      </c>
      <c r="F211" s="49">
        <f t="shared" si="72"/>
        <v>85000</v>
      </c>
      <c r="G211" s="55">
        <v>17</v>
      </c>
      <c r="H211" s="48">
        <f t="shared" si="75"/>
        <v>1</v>
      </c>
      <c r="I211" s="49">
        <f t="shared" si="73"/>
        <v>85000</v>
      </c>
      <c r="J211" s="55">
        <v>19</v>
      </c>
      <c r="K211" s="48">
        <f t="shared" si="76"/>
        <v>1</v>
      </c>
      <c r="L211" s="49">
        <f t="shared" si="77"/>
        <v>85000</v>
      </c>
      <c r="M211" s="49">
        <f t="shared" si="78"/>
        <v>255000</v>
      </c>
      <c r="N211" s="49"/>
      <c r="O211" s="49"/>
      <c r="P211" s="49">
        <f t="shared" si="79"/>
        <v>255000</v>
      </c>
    </row>
    <row r="212" spans="1:16" s="43" customFormat="1" ht="36.75" customHeight="1">
      <c r="A212" s="44">
        <v>10</v>
      </c>
      <c r="B212" s="60" t="s">
        <v>253</v>
      </c>
      <c r="C212" s="46">
        <v>85000</v>
      </c>
      <c r="D212" s="58">
        <v>16</v>
      </c>
      <c r="E212" s="48">
        <f t="shared" si="74"/>
        <v>1</v>
      </c>
      <c r="F212" s="49">
        <f t="shared" si="72"/>
        <v>85000</v>
      </c>
      <c r="G212" s="55">
        <v>20</v>
      </c>
      <c r="H212" s="48">
        <f t="shared" si="75"/>
        <v>1</v>
      </c>
      <c r="I212" s="49">
        <f t="shared" si="73"/>
        <v>85000</v>
      </c>
      <c r="J212" s="55">
        <v>19</v>
      </c>
      <c r="K212" s="48">
        <f t="shared" si="76"/>
        <v>1</v>
      </c>
      <c r="L212" s="49">
        <f t="shared" si="77"/>
        <v>85000</v>
      </c>
      <c r="M212" s="49">
        <f t="shared" si="78"/>
        <v>255000</v>
      </c>
      <c r="N212" s="49"/>
      <c r="O212" s="49"/>
      <c r="P212" s="49">
        <f t="shared" si="79"/>
        <v>255000</v>
      </c>
    </row>
    <row r="213" spans="1:16" s="43" customFormat="1" ht="36.75" customHeight="1">
      <c r="A213" s="44">
        <v>11</v>
      </c>
      <c r="B213" s="60" t="s">
        <v>254</v>
      </c>
      <c r="C213" s="46">
        <v>85000</v>
      </c>
      <c r="D213" s="58">
        <v>16</v>
      </c>
      <c r="E213" s="48">
        <f t="shared" si="74"/>
        <v>1</v>
      </c>
      <c r="F213" s="49">
        <f t="shared" si="72"/>
        <v>85000</v>
      </c>
      <c r="G213" s="55">
        <v>16</v>
      </c>
      <c r="H213" s="48">
        <f t="shared" si="75"/>
        <v>1</v>
      </c>
      <c r="I213" s="49">
        <f t="shared" si="73"/>
        <v>85000</v>
      </c>
      <c r="J213" s="55">
        <v>20</v>
      </c>
      <c r="K213" s="48">
        <f t="shared" si="76"/>
        <v>1</v>
      </c>
      <c r="L213" s="49">
        <f t="shared" si="77"/>
        <v>85000</v>
      </c>
      <c r="M213" s="49">
        <f t="shared" si="78"/>
        <v>255000</v>
      </c>
      <c r="N213" s="49"/>
      <c r="O213" s="49"/>
      <c r="P213" s="49">
        <f t="shared" si="79"/>
        <v>255000</v>
      </c>
    </row>
    <row r="214" spans="1:16" s="43" customFormat="1" ht="36.75" customHeight="1">
      <c r="A214" s="44">
        <v>12</v>
      </c>
      <c r="B214" s="60" t="s">
        <v>255</v>
      </c>
      <c r="C214" s="46">
        <v>85000</v>
      </c>
      <c r="D214" s="58">
        <v>19</v>
      </c>
      <c r="E214" s="48">
        <f t="shared" si="74"/>
        <v>1</v>
      </c>
      <c r="F214" s="49">
        <f t="shared" si="72"/>
        <v>85000</v>
      </c>
      <c r="G214" s="55">
        <v>21</v>
      </c>
      <c r="H214" s="48">
        <f t="shared" si="75"/>
        <v>1</v>
      </c>
      <c r="I214" s="49">
        <f t="shared" si="73"/>
        <v>85000</v>
      </c>
      <c r="J214" s="55">
        <v>21</v>
      </c>
      <c r="K214" s="48">
        <f t="shared" si="76"/>
        <v>1</v>
      </c>
      <c r="L214" s="49">
        <f t="shared" si="77"/>
        <v>85000</v>
      </c>
      <c r="M214" s="49">
        <f t="shared" si="78"/>
        <v>255000</v>
      </c>
      <c r="N214" s="49"/>
      <c r="O214" s="49"/>
      <c r="P214" s="49">
        <f t="shared" si="79"/>
        <v>255000</v>
      </c>
    </row>
    <row r="215" spans="1:16" s="43" customFormat="1" ht="36.75" customHeight="1">
      <c r="A215" s="44">
        <v>13</v>
      </c>
      <c r="B215" s="60" t="s">
        <v>256</v>
      </c>
      <c r="C215" s="46">
        <v>85000</v>
      </c>
      <c r="D215" s="58">
        <v>19</v>
      </c>
      <c r="E215" s="48">
        <f t="shared" si="74"/>
        <v>1</v>
      </c>
      <c r="F215" s="49">
        <f t="shared" si="72"/>
        <v>85000</v>
      </c>
      <c r="G215" s="55">
        <v>21</v>
      </c>
      <c r="H215" s="48">
        <f t="shared" si="75"/>
        <v>1</v>
      </c>
      <c r="I215" s="49">
        <f t="shared" si="73"/>
        <v>85000</v>
      </c>
      <c r="J215" s="55">
        <v>20</v>
      </c>
      <c r="K215" s="48">
        <f t="shared" si="76"/>
        <v>1</v>
      </c>
      <c r="L215" s="49">
        <f t="shared" si="77"/>
        <v>85000</v>
      </c>
      <c r="M215" s="49">
        <f t="shared" si="78"/>
        <v>255000</v>
      </c>
      <c r="N215" s="49"/>
      <c r="O215" s="49"/>
      <c r="P215" s="49">
        <f t="shared" si="79"/>
        <v>255000</v>
      </c>
    </row>
    <row r="216" spans="1:16" s="43" customFormat="1" ht="36.75" customHeight="1">
      <c r="A216" s="44">
        <v>14</v>
      </c>
      <c r="B216" s="60" t="s">
        <v>257</v>
      </c>
      <c r="C216" s="46">
        <v>85000</v>
      </c>
      <c r="D216" s="58">
        <v>13</v>
      </c>
      <c r="E216" s="48">
        <f t="shared" si="74"/>
        <v>0.75</v>
      </c>
      <c r="F216" s="49">
        <f t="shared" si="72"/>
        <v>63750</v>
      </c>
      <c r="G216" s="55">
        <v>21</v>
      </c>
      <c r="H216" s="48">
        <f t="shared" si="75"/>
        <v>1</v>
      </c>
      <c r="I216" s="49">
        <f t="shared" si="73"/>
        <v>85000</v>
      </c>
      <c r="J216" s="55">
        <v>19</v>
      </c>
      <c r="K216" s="48">
        <f t="shared" si="76"/>
        <v>1</v>
      </c>
      <c r="L216" s="49">
        <f t="shared" si="77"/>
        <v>85000</v>
      </c>
      <c r="M216" s="49">
        <f t="shared" si="78"/>
        <v>233750</v>
      </c>
      <c r="N216" s="49"/>
      <c r="O216" s="49"/>
      <c r="P216" s="49">
        <f t="shared" si="79"/>
        <v>233750</v>
      </c>
    </row>
    <row r="217" spans="1:16" s="43" customFormat="1" ht="36.75" customHeight="1">
      <c r="A217" s="44">
        <v>15</v>
      </c>
      <c r="B217" s="60" t="s">
        <v>258</v>
      </c>
      <c r="C217" s="46">
        <v>85000</v>
      </c>
      <c r="D217" s="58">
        <v>19</v>
      </c>
      <c r="E217" s="48">
        <f t="shared" si="74"/>
        <v>1</v>
      </c>
      <c r="F217" s="49">
        <f t="shared" si="72"/>
        <v>85000</v>
      </c>
      <c r="G217" s="55">
        <v>20</v>
      </c>
      <c r="H217" s="48">
        <f t="shared" si="75"/>
        <v>1</v>
      </c>
      <c r="I217" s="49">
        <f t="shared" si="73"/>
        <v>85000</v>
      </c>
      <c r="J217" s="55">
        <v>21</v>
      </c>
      <c r="K217" s="48">
        <f t="shared" si="76"/>
        <v>1</v>
      </c>
      <c r="L217" s="49">
        <f t="shared" si="77"/>
        <v>85000</v>
      </c>
      <c r="M217" s="49">
        <f t="shared" si="78"/>
        <v>255000</v>
      </c>
      <c r="N217" s="49"/>
      <c r="O217" s="49"/>
      <c r="P217" s="49">
        <f t="shared" si="79"/>
        <v>255000</v>
      </c>
    </row>
    <row r="218" spans="1:16" s="43" customFormat="1" ht="36.75" customHeight="1">
      <c r="A218" s="44">
        <v>16</v>
      </c>
      <c r="B218" s="60" t="s">
        <v>259</v>
      </c>
      <c r="C218" s="46">
        <v>85000</v>
      </c>
      <c r="D218" s="58">
        <v>19</v>
      </c>
      <c r="E218" s="48">
        <f t="shared" si="74"/>
        <v>1</v>
      </c>
      <c r="F218" s="49">
        <f t="shared" si="72"/>
        <v>85000</v>
      </c>
      <c r="G218" s="55">
        <v>21</v>
      </c>
      <c r="H218" s="48">
        <f t="shared" si="75"/>
        <v>1</v>
      </c>
      <c r="I218" s="49">
        <f t="shared" si="73"/>
        <v>85000</v>
      </c>
      <c r="J218" s="55">
        <v>20</v>
      </c>
      <c r="K218" s="48">
        <f t="shared" si="76"/>
        <v>1</v>
      </c>
      <c r="L218" s="49">
        <f t="shared" si="77"/>
        <v>85000</v>
      </c>
      <c r="M218" s="49">
        <f t="shared" si="78"/>
        <v>255000</v>
      </c>
      <c r="N218" s="49"/>
      <c r="O218" s="49"/>
      <c r="P218" s="49">
        <f t="shared" si="79"/>
        <v>255000</v>
      </c>
    </row>
    <row r="219" spans="1:16" s="43" customFormat="1" ht="36.75" customHeight="1">
      <c r="A219" s="44">
        <v>17</v>
      </c>
      <c r="B219" s="60" t="s">
        <v>260</v>
      </c>
      <c r="C219" s="46">
        <v>85000</v>
      </c>
      <c r="D219" s="58">
        <v>18</v>
      </c>
      <c r="E219" s="48">
        <f t="shared" si="74"/>
        <v>1</v>
      </c>
      <c r="F219" s="49">
        <f t="shared" si="72"/>
        <v>85000</v>
      </c>
      <c r="G219" s="55">
        <v>17</v>
      </c>
      <c r="H219" s="48">
        <f t="shared" si="75"/>
        <v>1</v>
      </c>
      <c r="I219" s="49">
        <f t="shared" si="73"/>
        <v>85000</v>
      </c>
      <c r="J219" s="55">
        <v>21</v>
      </c>
      <c r="K219" s="48">
        <f t="shared" si="76"/>
        <v>1</v>
      </c>
      <c r="L219" s="49">
        <f t="shared" si="77"/>
        <v>85000</v>
      </c>
      <c r="M219" s="49">
        <f t="shared" si="78"/>
        <v>255000</v>
      </c>
      <c r="N219" s="49"/>
      <c r="O219" s="49"/>
      <c r="P219" s="49">
        <f t="shared" si="79"/>
        <v>255000</v>
      </c>
    </row>
    <row r="220" spans="1:16" s="43" customFormat="1" ht="36.75" customHeight="1">
      <c r="A220" s="44">
        <v>18</v>
      </c>
      <c r="B220" s="60" t="s">
        <v>261</v>
      </c>
      <c r="C220" s="46">
        <v>85000</v>
      </c>
      <c r="D220" s="58">
        <v>19</v>
      </c>
      <c r="E220" s="48">
        <f t="shared" si="74"/>
        <v>1</v>
      </c>
      <c r="F220" s="49">
        <f t="shared" si="72"/>
        <v>85000</v>
      </c>
      <c r="G220" s="55">
        <v>21</v>
      </c>
      <c r="H220" s="48">
        <f t="shared" si="75"/>
        <v>1</v>
      </c>
      <c r="I220" s="49">
        <f t="shared" si="73"/>
        <v>85000</v>
      </c>
      <c r="J220" s="55">
        <v>21</v>
      </c>
      <c r="K220" s="48">
        <f t="shared" si="76"/>
        <v>1</v>
      </c>
      <c r="L220" s="49">
        <f t="shared" si="77"/>
        <v>85000</v>
      </c>
      <c r="M220" s="49">
        <f t="shared" si="78"/>
        <v>255000</v>
      </c>
      <c r="N220" s="49"/>
      <c r="O220" s="49"/>
      <c r="P220" s="49">
        <f t="shared" si="79"/>
        <v>255000</v>
      </c>
    </row>
    <row r="221" spans="1:16" s="43" customFormat="1" ht="36.75" customHeight="1">
      <c r="A221" s="44">
        <v>19</v>
      </c>
      <c r="B221" s="60" t="s">
        <v>262</v>
      </c>
      <c r="C221" s="46">
        <v>85000</v>
      </c>
      <c r="D221" s="58">
        <v>11</v>
      </c>
      <c r="E221" s="48">
        <f t="shared" si="74"/>
        <v>0.75</v>
      </c>
      <c r="F221" s="49">
        <f t="shared" si="72"/>
        <v>63750</v>
      </c>
      <c r="G221" s="55">
        <v>20</v>
      </c>
      <c r="H221" s="48">
        <f t="shared" si="75"/>
        <v>1</v>
      </c>
      <c r="I221" s="49">
        <f t="shared" si="73"/>
        <v>85000</v>
      </c>
      <c r="J221" s="55">
        <v>8</v>
      </c>
      <c r="K221" s="48">
        <f t="shared" si="76"/>
        <v>0.5</v>
      </c>
      <c r="L221" s="49">
        <f t="shared" si="77"/>
        <v>42500</v>
      </c>
      <c r="M221" s="49">
        <f t="shared" si="78"/>
        <v>191250</v>
      </c>
      <c r="N221" s="49"/>
      <c r="O221" s="49"/>
      <c r="P221" s="49">
        <f t="shared" si="79"/>
        <v>191250</v>
      </c>
    </row>
    <row r="222" spans="1:16" s="43" customFormat="1" ht="36.75" customHeight="1">
      <c r="A222" s="44">
        <v>20</v>
      </c>
      <c r="B222" s="60" t="s">
        <v>263</v>
      </c>
      <c r="C222" s="46">
        <v>85000</v>
      </c>
      <c r="D222" s="58">
        <v>11</v>
      </c>
      <c r="E222" s="48">
        <f t="shared" si="74"/>
        <v>0.75</v>
      </c>
      <c r="F222" s="49">
        <f t="shared" si="72"/>
        <v>63750</v>
      </c>
      <c r="G222" s="55">
        <v>21</v>
      </c>
      <c r="H222" s="48">
        <f t="shared" si="75"/>
        <v>1</v>
      </c>
      <c r="I222" s="49">
        <f t="shared" si="73"/>
        <v>85000</v>
      </c>
      <c r="J222" s="55">
        <v>20</v>
      </c>
      <c r="K222" s="48">
        <f t="shared" si="76"/>
        <v>1</v>
      </c>
      <c r="L222" s="49">
        <f t="shared" si="77"/>
        <v>85000</v>
      </c>
      <c r="M222" s="49">
        <f t="shared" si="78"/>
        <v>233750</v>
      </c>
      <c r="N222" s="49"/>
      <c r="O222" s="49"/>
      <c r="P222" s="49">
        <f t="shared" si="79"/>
        <v>233750</v>
      </c>
    </row>
    <row r="223" spans="1:16" s="43" customFormat="1" ht="36.75" customHeight="1">
      <c r="A223" s="44">
        <v>21</v>
      </c>
      <c r="B223" s="60" t="s">
        <v>264</v>
      </c>
      <c r="C223" s="46">
        <v>85000</v>
      </c>
      <c r="D223" s="58">
        <v>15</v>
      </c>
      <c r="E223" s="48">
        <f t="shared" si="74"/>
        <v>0.75</v>
      </c>
      <c r="F223" s="49">
        <f t="shared" si="72"/>
        <v>63750</v>
      </c>
      <c r="G223" s="55">
        <v>14</v>
      </c>
      <c r="H223" s="48">
        <f t="shared" si="75"/>
        <v>0.75</v>
      </c>
      <c r="I223" s="49">
        <f t="shared" si="73"/>
        <v>63750</v>
      </c>
      <c r="J223" s="55">
        <v>21</v>
      </c>
      <c r="K223" s="48">
        <f t="shared" si="76"/>
        <v>1</v>
      </c>
      <c r="L223" s="49">
        <f t="shared" si="77"/>
        <v>85000</v>
      </c>
      <c r="M223" s="49">
        <f t="shared" si="78"/>
        <v>212500</v>
      </c>
      <c r="N223" s="49"/>
      <c r="O223" s="49"/>
      <c r="P223" s="49">
        <f t="shared" si="79"/>
        <v>212500</v>
      </c>
    </row>
    <row r="224" spans="1:16" s="43" customFormat="1" ht="36.75" customHeight="1">
      <c r="A224" s="44">
        <v>22</v>
      </c>
      <c r="B224" s="60" t="s">
        <v>265</v>
      </c>
      <c r="C224" s="46">
        <v>85000</v>
      </c>
      <c r="D224" s="58">
        <v>17</v>
      </c>
      <c r="E224" s="48">
        <f t="shared" si="74"/>
        <v>1</v>
      </c>
      <c r="F224" s="49">
        <f t="shared" si="72"/>
        <v>85000</v>
      </c>
      <c r="G224" s="55">
        <v>16</v>
      </c>
      <c r="H224" s="48">
        <f t="shared" si="75"/>
        <v>1</v>
      </c>
      <c r="I224" s="49">
        <f t="shared" si="73"/>
        <v>85000</v>
      </c>
      <c r="J224" s="55">
        <v>20</v>
      </c>
      <c r="K224" s="48">
        <f t="shared" si="76"/>
        <v>1</v>
      </c>
      <c r="L224" s="49">
        <f t="shared" si="77"/>
        <v>85000</v>
      </c>
      <c r="M224" s="49">
        <f t="shared" si="78"/>
        <v>255000</v>
      </c>
      <c r="N224" s="49"/>
      <c r="O224" s="49"/>
      <c r="P224" s="49">
        <f t="shared" si="79"/>
        <v>255000</v>
      </c>
    </row>
    <row r="225" spans="1:16" s="43" customFormat="1" ht="36.75" customHeight="1">
      <c r="A225" s="44">
        <v>23</v>
      </c>
      <c r="B225" s="60" t="s">
        <v>266</v>
      </c>
      <c r="C225" s="46">
        <v>85000</v>
      </c>
      <c r="D225" s="58">
        <v>19</v>
      </c>
      <c r="E225" s="48">
        <f t="shared" si="74"/>
        <v>1</v>
      </c>
      <c r="F225" s="49">
        <f t="shared" si="72"/>
        <v>85000</v>
      </c>
      <c r="G225" s="55">
        <v>17</v>
      </c>
      <c r="H225" s="48">
        <f t="shared" si="75"/>
        <v>1</v>
      </c>
      <c r="I225" s="49">
        <f t="shared" si="73"/>
        <v>85000</v>
      </c>
      <c r="J225" s="55">
        <v>21</v>
      </c>
      <c r="K225" s="48">
        <f t="shared" si="76"/>
        <v>1</v>
      </c>
      <c r="L225" s="49">
        <f t="shared" si="77"/>
        <v>85000</v>
      </c>
      <c r="M225" s="49">
        <f t="shared" si="78"/>
        <v>255000</v>
      </c>
      <c r="N225" s="49"/>
      <c r="O225" s="49"/>
      <c r="P225" s="49">
        <f t="shared" si="79"/>
        <v>255000</v>
      </c>
    </row>
    <row r="226" spans="1:16" s="43" customFormat="1" ht="36.75" customHeight="1">
      <c r="A226" s="44">
        <v>24</v>
      </c>
      <c r="B226" s="60" t="s">
        <v>267</v>
      </c>
      <c r="C226" s="46">
        <v>85000</v>
      </c>
      <c r="D226" s="58">
        <v>19</v>
      </c>
      <c r="E226" s="48">
        <f t="shared" si="74"/>
        <v>1</v>
      </c>
      <c r="F226" s="49">
        <f t="shared" si="72"/>
        <v>85000</v>
      </c>
      <c r="G226" s="55">
        <v>21</v>
      </c>
      <c r="H226" s="48">
        <f t="shared" si="75"/>
        <v>1</v>
      </c>
      <c r="I226" s="49">
        <f t="shared" si="73"/>
        <v>85000</v>
      </c>
      <c r="J226" s="55">
        <v>20</v>
      </c>
      <c r="K226" s="48">
        <f t="shared" si="76"/>
        <v>1</v>
      </c>
      <c r="L226" s="49">
        <f t="shared" si="77"/>
        <v>85000</v>
      </c>
      <c r="M226" s="49">
        <f t="shared" si="78"/>
        <v>255000</v>
      </c>
      <c r="N226" s="49"/>
      <c r="O226" s="49"/>
      <c r="P226" s="49">
        <f t="shared" si="79"/>
        <v>255000</v>
      </c>
    </row>
    <row r="227" spans="1:16" s="43" customFormat="1" ht="36.75" customHeight="1">
      <c r="A227" s="44">
        <v>25</v>
      </c>
      <c r="B227" s="38" t="s">
        <v>268</v>
      </c>
      <c r="C227" s="46">
        <v>85000</v>
      </c>
      <c r="D227" s="49">
        <v>1</v>
      </c>
      <c r="E227" s="48">
        <f t="shared" si="74"/>
        <v>0.25</v>
      </c>
      <c r="F227" s="49">
        <f t="shared" si="72"/>
        <v>21250</v>
      </c>
      <c r="G227" s="55">
        <v>10</v>
      </c>
      <c r="H227" s="48">
        <f t="shared" si="75"/>
        <v>0.5</v>
      </c>
      <c r="I227" s="49">
        <f t="shared" si="73"/>
        <v>42500</v>
      </c>
      <c r="J227" s="55">
        <v>19</v>
      </c>
      <c r="K227" s="48">
        <f t="shared" si="76"/>
        <v>1</v>
      </c>
      <c r="L227" s="49">
        <f t="shared" si="77"/>
        <v>85000</v>
      </c>
      <c r="M227" s="49">
        <f t="shared" si="78"/>
        <v>148750</v>
      </c>
      <c r="N227" s="49"/>
      <c r="O227" s="49"/>
      <c r="P227" s="49">
        <f t="shared" si="79"/>
        <v>148750</v>
      </c>
    </row>
    <row r="228" spans="1:16" s="43" customFormat="1" ht="36.75" customHeight="1">
      <c r="A228" s="44">
        <v>26</v>
      </c>
      <c r="B228" s="38" t="s">
        <v>269</v>
      </c>
      <c r="C228" s="46">
        <v>85000</v>
      </c>
      <c r="D228" s="58">
        <v>19</v>
      </c>
      <c r="E228" s="48">
        <f t="shared" si="74"/>
        <v>1</v>
      </c>
      <c r="F228" s="49">
        <f t="shared" si="72"/>
        <v>85000</v>
      </c>
      <c r="G228" s="55">
        <v>20</v>
      </c>
      <c r="H228" s="48">
        <f t="shared" si="75"/>
        <v>1</v>
      </c>
      <c r="I228" s="49">
        <f t="shared" si="73"/>
        <v>85000</v>
      </c>
      <c r="J228" s="55">
        <v>21</v>
      </c>
      <c r="K228" s="48">
        <f t="shared" si="76"/>
        <v>1</v>
      </c>
      <c r="L228" s="49">
        <f t="shared" si="77"/>
        <v>85000</v>
      </c>
      <c r="M228" s="49">
        <f t="shared" si="78"/>
        <v>255000</v>
      </c>
      <c r="N228" s="49"/>
      <c r="O228" s="49"/>
      <c r="P228" s="49">
        <f t="shared" si="79"/>
        <v>255000</v>
      </c>
    </row>
    <row r="229" spans="1:16" s="43" customFormat="1" ht="36.75" customHeight="1">
      <c r="A229" s="44">
        <v>27</v>
      </c>
      <c r="B229" s="38" t="s">
        <v>270</v>
      </c>
      <c r="C229" s="46">
        <v>85000</v>
      </c>
      <c r="D229" s="58">
        <v>18</v>
      </c>
      <c r="E229" s="48">
        <f t="shared" si="74"/>
        <v>1</v>
      </c>
      <c r="F229" s="49">
        <f t="shared" si="72"/>
        <v>85000</v>
      </c>
      <c r="G229" s="55">
        <v>21</v>
      </c>
      <c r="H229" s="48">
        <f t="shared" si="75"/>
        <v>1</v>
      </c>
      <c r="I229" s="49">
        <f t="shared" si="73"/>
        <v>85000</v>
      </c>
      <c r="J229" s="55">
        <v>21</v>
      </c>
      <c r="K229" s="48">
        <f t="shared" si="76"/>
        <v>1</v>
      </c>
      <c r="L229" s="49">
        <f t="shared" si="77"/>
        <v>85000</v>
      </c>
      <c r="M229" s="49">
        <f t="shared" si="78"/>
        <v>255000</v>
      </c>
      <c r="N229" s="49"/>
      <c r="O229" s="49"/>
      <c r="P229" s="49">
        <f t="shared" si="79"/>
        <v>255000</v>
      </c>
    </row>
    <row r="230" spans="1:16" s="43" customFormat="1" ht="36.75" customHeight="1">
      <c r="A230" s="44">
        <v>28</v>
      </c>
      <c r="B230" s="38" t="s">
        <v>271</v>
      </c>
      <c r="C230" s="46">
        <v>85000</v>
      </c>
      <c r="D230" s="47">
        <v>9</v>
      </c>
      <c r="E230" s="48">
        <f t="shared" si="74"/>
        <v>0.5</v>
      </c>
      <c r="F230" s="49">
        <f t="shared" si="72"/>
        <v>42500</v>
      </c>
      <c r="G230" s="55">
        <v>17</v>
      </c>
      <c r="H230" s="48">
        <f t="shared" si="75"/>
        <v>1</v>
      </c>
      <c r="I230" s="49">
        <f t="shared" si="73"/>
        <v>85000</v>
      </c>
      <c r="J230" s="55">
        <v>21</v>
      </c>
      <c r="K230" s="48">
        <f t="shared" si="76"/>
        <v>1</v>
      </c>
      <c r="L230" s="49">
        <f t="shared" si="77"/>
        <v>85000</v>
      </c>
      <c r="M230" s="49">
        <f t="shared" si="78"/>
        <v>212500</v>
      </c>
      <c r="N230" s="49"/>
      <c r="O230" s="49"/>
      <c r="P230" s="49">
        <f t="shared" si="79"/>
        <v>212500</v>
      </c>
    </row>
    <row r="231" spans="1:16" s="43" customFormat="1" ht="36.75" customHeight="1">
      <c r="A231" s="44">
        <v>29</v>
      </c>
      <c r="B231" s="38" t="s">
        <v>272</v>
      </c>
      <c r="C231" s="46">
        <v>85000</v>
      </c>
      <c r="D231" s="47"/>
      <c r="E231" s="48">
        <f t="shared" si="74"/>
        <v>0</v>
      </c>
      <c r="F231" s="49">
        <f t="shared" si="72"/>
        <v>0</v>
      </c>
      <c r="G231" s="55">
        <v>14</v>
      </c>
      <c r="H231" s="48">
        <f t="shared" si="75"/>
        <v>0.75</v>
      </c>
      <c r="I231" s="49">
        <f t="shared" si="73"/>
        <v>63750</v>
      </c>
      <c r="J231" s="55">
        <v>14</v>
      </c>
      <c r="K231" s="48">
        <f t="shared" si="76"/>
        <v>0.75</v>
      </c>
      <c r="L231" s="49">
        <f t="shared" si="77"/>
        <v>63750</v>
      </c>
      <c r="M231" s="49">
        <f t="shared" si="78"/>
        <v>127500</v>
      </c>
      <c r="N231" s="49"/>
      <c r="O231" s="49"/>
      <c r="P231" s="49">
        <f t="shared" si="79"/>
        <v>127500</v>
      </c>
    </row>
    <row r="232" spans="1:16" s="43" customFormat="1" ht="36.75" customHeight="1">
      <c r="A232" s="40">
        <v>10</v>
      </c>
      <c r="B232" s="41" t="s">
        <v>57</v>
      </c>
      <c r="C232" s="42"/>
      <c r="D232" s="47"/>
      <c r="E232" s="42"/>
      <c r="F232" s="42">
        <f>SUM(F233:F257)</f>
        <v>1933750</v>
      </c>
      <c r="G232" s="56"/>
      <c r="H232" s="42"/>
      <c r="I232" s="42">
        <f>SUM(I233:I257)</f>
        <v>1933750</v>
      </c>
      <c r="J232" s="42"/>
      <c r="K232" s="42"/>
      <c r="L232" s="42">
        <f>SUM(L233:L257)</f>
        <v>1976250</v>
      </c>
      <c r="M232" s="42">
        <f>SUM(M233:M257)</f>
        <v>5843750</v>
      </c>
      <c r="N232" s="42">
        <f>SUM(N233:N257)</f>
        <v>0</v>
      </c>
      <c r="O232" s="42">
        <f>SUM(O233:O257)</f>
        <v>0</v>
      </c>
      <c r="P232" s="42">
        <f>SUM(P233:P257)</f>
        <v>5843750</v>
      </c>
    </row>
    <row r="233" spans="1:16" s="43" customFormat="1" ht="36.75" customHeight="1">
      <c r="A233" s="44">
        <v>1</v>
      </c>
      <c r="B233" s="38" t="s">
        <v>273</v>
      </c>
      <c r="C233" s="46">
        <v>85000</v>
      </c>
      <c r="D233" s="47">
        <v>14</v>
      </c>
      <c r="E233" s="48">
        <f>IF(D233=0,0,IF(D233&lt;=5,0.25,IF(D233&lt;=10,0.5,IF(D233&lt;=15,0.75,1))))</f>
        <v>0.75</v>
      </c>
      <c r="F233" s="49">
        <f aca="true" t="shared" si="80" ref="F233:F257">C233*E233</f>
        <v>63750</v>
      </c>
      <c r="G233" s="55">
        <v>19</v>
      </c>
      <c r="H233" s="48">
        <f>IF(G233=0,0,IF(G233&lt;=5,0.25,IF(G233&lt;=10,0.5,IF(G233&lt;=15,0.75,1))))</f>
        <v>1</v>
      </c>
      <c r="I233" s="49">
        <f aca="true" t="shared" si="81" ref="I233:I257">C233*H233</f>
        <v>85000</v>
      </c>
      <c r="J233" s="55">
        <v>16</v>
      </c>
      <c r="K233" s="48">
        <f>IF(J233=0,0,IF(J233&lt;=5,0.25,IF(J233&lt;=10,0.5,IF(J233&lt;=15,0.75,1))))</f>
        <v>1</v>
      </c>
      <c r="L233" s="49">
        <f>C233*K233</f>
        <v>85000</v>
      </c>
      <c r="M233" s="49">
        <f>L233+I233+F233</f>
        <v>233750</v>
      </c>
      <c r="N233" s="49"/>
      <c r="O233" s="49"/>
      <c r="P233" s="49">
        <f>M233-N233-O233</f>
        <v>233750</v>
      </c>
    </row>
    <row r="234" spans="1:16" s="43" customFormat="1" ht="36.75" customHeight="1">
      <c r="A234" s="44">
        <v>2</v>
      </c>
      <c r="B234" s="38" t="s">
        <v>274</v>
      </c>
      <c r="C234" s="46">
        <v>85000</v>
      </c>
      <c r="D234" s="47">
        <v>18</v>
      </c>
      <c r="E234" s="48">
        <f aca="true" t="shared" si="82" ref="E234:E257">IF(D234=0,0,IF(D234&lt;=5,0.25,IF(D234&lt;=10,0.5,IF(D234&lt;=15,0.75,1))))</f>
        <v>1</v>
      </c>
      <c r="F234" s="49">
        <f t="shared" si="80"/>
        <v>85000</v>
      </c>
      <c r="G234" s="55">
        <v>20</v>
      </c>
      <c r="H234" s="48">
        <f aca="true" t="shared" si="83" ref="H234:H257">IF(G234=0,0,IF(G234&lt;=5,0.25,IF(G234&lt;=10,0.5,IF(G234&lt;=15,0.75,1))))</f>
        <v>1</v>
      </c>
      <c r="I234" s="49">
        <f t="shared" si="81"/>
        <v>85000</v>
      </c>
      <c r="J234" s="55">
        <v>21</v>
      </c>
      <c r="K234" s="48">
        <f aca="true" t="shared" si="84" ref="K234:K257">IF(J234=0,0,IF(J234&lt;=5,0.25,IF(J234&lt;=10,0.5,IF(J234&lt;=15,0.75,1))))</f>
        <v>1</v>
      </c>
      <c r="L234" s="49">
        <f aca="true" t="shared" si="85" ref="L234:L257">C234*K234</f>
        <v>85000</v>
      </c>
      <c r="M234" s="49">
        <f aca="true" t="shared" si="86" ref="M234:M257">L234+I234+F234</f>
        <v>255000</v>
      </c>
      <c r="N234" s="49"/>
      <c r="O234" s="49"/>
      <c r="P234" s="49">
        <f aca="true" t="shared" si="87" ref="P234:P257">M234-N234-O234</f>
        <v>255000</v>
      </c>
    </row>
    <row r="235" spans="1:16" s="43" customFormat="1" ht="36.75" customHeight="1">
      <c r="A235" s="44">
        <v>3</v>
      </c>
      <c r="B235" s="38" t="s">
        <v>275</v>
      </c>
      <c r="C235" s="46">
        <v>85000</v>
      </c>
      <c r="D235" s="47">
        <v>19</v>
      </c>
      <c r="E235" s="48">
        <f t="shared" si="82"/>
        <v>1</v>
      </c>
      <c r="F235" s="49">
        <f t="shared" si="80"/>
        <v>85000</v>
      </c>
      <c r="G235" s="55">
        <v>19</v>
      </c>
      <c r="H235" s="48">
        <f t="shared" si="83"/>
        <v>1</v>
      </c>
      <c r="I235" s="49">
        <f t="shared" si="81"/>
        <v>85000</v>
      </c>
      <c r="J235" s="55">
        <v>21</v>
      </c>
      <c r="K235" s="48">
        <f t="shared" si="84"/>
        <v>1</v>
      </c>
      <c r="L235" s="49">
        <f t="shared" si="85"/>
        <v>85000</v>
      </c>
      <c r="M235" s="49">
        <f t="shared" si="86"/>
        <v>255000</v>
      </c>
      <c r="N235" s="49"/>
      <c r="O235" s="49"/>
      <c r="P235" s="49">
        <f t="shared" si="87"/>
        <v>255000</v>
      </c>
    </row>
    <row r="236" spans="1:16" s="43" customFormat="1" ht="36.75" customHeight="1">
      <c r="A236" s="44">
        <v>4</v>
      </c>
      <c r="B236" s="38" t="s">
        <v>276</v>
      </c>
      <c r="C236" s="46">
        <v>85000</v>
      </c>
      <c r="D236" s="47">
        <v>19</v>
      </c>
      <c r="E236" s="48">
        <f t="shared" si="82"/>
        <v>1</v>
      </c>
      <c r="F236" s="49">
        <f t="shared" si="80"/>
        <v>85000</v>
      </c>
      <c r="G236" s="55">
        <v>21</v>
      </c>
      <c r="H236" s="48">
        <f t="shared" si="83"/>
        <v>1</v>
      </c>
      <c r="I236" s="49">
        <f t="shared" si="81"/>
        <v>85000</v>
      </c>
      <c r="J236" s="55">
        <v>21</v>
      </c>
      <c r="K236" s="48">
        <f t="shared" si="84"/>
        <v>1</v>
      </c>
      <c r="L236" s="49">
        <f t="shared" si="85"/>
        <v>85000</v>
      </c>
      <c r="M236" s="49">
        <f t="shared" si="86"/>
        <v>255000</v>
      </c>
      <c r="N236" s="49"/>
      <c r="O236" s="49"/>
      <c r="P236" s="49">
        <f t="shared" si="87"/>
        <v>255000</v>
      </c>
    </row>
    <row r="237" spans="1:16" s="43" customFormat="1" ht="36.75" customHeight="1">
      <c r="A237" s="44">
        <v>5</v>
      </c>
      <c r="B237" s="38" t="s">
        <v>277</v>
      </c>
      <c r="C237" s="46">
        <v>85000</v>
      </c>
      <c r="D237" s="47">
        <v>19</v>
      </c>
      <c r="E237" s="48">
        <f t="shared" si="82"/>
        <v>1</v>
      </c>
      <c r="F237" s="49">
        <f t="shared" si="80"/>
        <v>85000</v>
      </c>
      <c r="G237" s="55">
        <v>21</v>
      </c>
      <c r="H237" s="48">
        <f t="shared" si="83"/>
        <v>1</v>
      </c>
      <c r="I237" s="49">
        <f t="shared" si="81"/>
        <v>85000</v>
      </c>
      <c r="J237" s="55">
        <v>21</v>
      </c>
      <c r="K237" s="48">
        <f t="shared" si="84"/>
        <v>1</v>
      </c>
      <c r="L237" s="49">
        <f t="shared" si="85"/>
        <v>85000</v>
      </c>
      <c r="M237" s="49">
        <f t="shared" si="86"/>
        <v>255000</v>
      </c>
      <c r="N237" s="49"/>
      <c r="O237" s="49"/>
      <c r="P237" s="49">
        <f t="shared" si="87"/>
        <v>255000</v>
      </c>
    </row>
    <row r="238" spans="1:16" s="43" customFormat="1" ht="36.75" customHeight="1">
      <c r="A238" s="44">
        <v>6</v>
      </c>
      <c r="B238" s="38" t="s">
        <v>278</v>
      </c>
      <c r="C238" s="46">
        <v>85000</v>
      </c>
      <c r="D238" s="47">
        <v>18</v>
      </c>
      <c r="E238" s="48">
        <f t="shared" si="82"/>
        <v>1</v>
      </c>
      <c r="F238" s="49">
        <f t="shared" si="80"/>
        <v>85000</v>
      </c>
      <c r="G238" s="55">
        <v>20</v>
      </c>
      <c r="H238" s="48">
        <f t="shared" si="83"/>
        <v>1</v>
      </c>
      <c r="I238" s="49">
        <f t="shared" si="81"/>
        <v>85000</v>
      </c>
      <c r="J238" s="55">
        <v>21</v>
      </c>
      <c r="K238" s="48">
        <f t="shared" si="84"/>
        <v>1</v>
      </c>
      <c r="L238" s="49">
        <f t="shared" si="85"/>
        <v>85000</v>
      </c>
      <c r="M238" s="49">
        <f t="shared" si="86"/>
        <v>255000</v>
      </c>
      <c r="N238" s="49"/>
      <c r="O238" s="49"/>
      <c r="P238" s="49">
        <f t="shared" si="87"/>
        <v>255000</v>
      </c>
    </row>
    <row r="239" spans="1:16" s="43" customFormat="1" ht="36.75" customHeight="1">
      <c r="A239" s="44">
        <v>7</v>
      </c>
      <c r="B239" s="38" t="s">
        <v>279</v>
      </c>
      <c r="C239" s="46">
        <v>85000</v>
      </c>
      <c r="D239" s="47">
        <v>18</v>
      </c>
      <c r="E239" s="48">
        <f t="shared" si="82"/>
        <v>1</v>
      </c>
      <c r="F239" s="49">
        <f t="shared" si="80"/>
        <v>85000</v>
      </c>
      <c r="G239" s="55">
        <v>20</v>
      </c>
      <c r="H239" s="48">
        <f t="shared" si="83"/>
        <v>1</v>
      </c>
      <c r="I239" s="49">
        <f t="shared" si="81"/>
        <v>85000</v>
      </c>
      <c r="J239" s="55">
        <v>21</v>
      </c>
      <c r="K239" s="48">
        <f t="shared" si="84"/>
        <v>1</v>
      </c>
      <c r="L239" s="49">
        <f t="shared" si="85"/>
        <v>85000</v>
      </c>
      <c r="M239" s="49">
        <f t="shared" si="86"/>
        <v>255000</v>
      </c>
      <c r="N239" s="49"/>
      <c r="O239" s="49"/>
      <c r="P239" s="49">
        <f t="shared" si="87"/>
        <v>255000</v>
      </c>
    </row>
    <row r="240" spans="1:16" s="43" customFormat="1" ht="36.75" customHeight="1">
      <c r="A240" s="44">
        <v>8</v>
      </c>
      <c r="B240" s="38" t="s">
        <v>280</v>
      </c>
      <c r="C240" s="46">
        <v>85000</v>
      </c>
      <c r="D240" s="47">
        <v>18</v>
      </c>
      <c r="E240" s="48">
        <f t="shared" si="82"/>
        <v>1</v>
      </c>
      <c r="F240" s="49">
        <f t="shared" si="80"/>
        <v>85000</v>
      </c>
      <c r="G240" s="55">
        <v>17</v>
      </c>
      <c r="H240" s="48">
        <f t="shared" si="83"/>
        <v>1</v>
      </c>
      <c r="I240" s="49">
        <f t="shared" si="81"/>
        <v>85000</v>
      </c>
      <c r="J240" s="55">
        <v>17</v>
      </c>
      <c r="K240" s="48">
        <f t="shared" si="84"/>
        <v>1</v>
      </c>
      <c r="L240" s="49">
        <f t="shared" si="85"/>
        <v>85000</v>
      </c>
      <c r="M240" s="49">
        <f t="shared" si="86"/>
        <v>255000</v>
      </c>
      <c r="N240" s="49"/>
      <c r="O240" s="49"/>
      <c r="P240" s="49">
        <f t="shared" si="87"/>
        <v>255000</v>
      </c>
    </row>
    <row r="241" spans="1:16" s="43" customFormat="1" ht="36.75" customHeight="1">
      <c r="A241" s="44">
        <v>9</v>
      </c>
      <c r="B241" s="38" t="s">
        <v>281</v>
      </c>
      <c r="C241" s="46">
        <v>85000</v>
      </c>
      <c r="D241" s="47">
        <v>19</v>
      </c>
      <c r="E241" s="48">
        <f t="shared" si="82"/>
        <v>1</v>
      </c>
      <c r="F241" s="49">
        <f t="shared" si="80"/>
        <v>85000</v>
      </c>
      <c r="G241" s="55">
        <v>21</v>
      </c>
      <c r="H241" s="48">
        <f t="shared" si="83"/>
        <v>1</v>
      </c>
      <c r="I241" s="49">
        <f t="shared" si="81"/>
        <v>85000</v>
      </c>
      <c r="J241" s="55">
        <v>21</v>
      </c>
      <c r="K241" s="48">
        <f t="shared" si="84"/>
        <v>1</v>
      </c>
      <c r="L241" s="49">
        <f t="shared" si="85"/>
        <v>85000</v>
      </c>
      <c r="M241" s="49">
        <f t="shared" si="86"/>
        <v>255000</v>
      </c>
      <c r="N241" s="49"/>
      <c r="O241" s="49"/>
      <c r="P241" s="49">
        <f t="shared" si="87"/>
        <v>255000</v>
      </c>
    </row>
    <row r="242" spans="1:16" s="43" customFormat="1" ht="36.75" customHeight="1">
      <c r="A242" s="44">
        <v>10</v>
      </c>
      <c r="B242" s="38" t="s">
        <v>282</v>
      </c>
      <c r="C242" s="46">
        <v>85000</v>
      </c>
      <c r="D242" s="47">
        <v>18</v>
      </c>
      <c r="E242" s="48">
        <f t="shared" si="82"/>
        <v>1</v>
      </c>
      <c r="F242" s="49">
        <f t="shared" si="80"/>
        <v>85000</v>
      </c>
      <c r="G242" s="55">
        <v>21</v>
      </c>
      <c r="H242" s="48">
        <f t="shared" si="83"/>
        <v>1</v>
      </c>
      <c r="I242" s="49">
        <f t="shared" si="81"/>
        <v>85000</v>
      </c>
      <c r="J242" s="55">
        <v>21</v>
      </c>
      <c r="K242" s="48">
        <f t="shared" si="84"/>
        <v>1</v>
      </c>
      <c r="L242" s="49">
        <f t="shared" si="85"/>
        <v>85000</v>
      </c>
      <c r="M242" s="49">
        <f t="shared" si="86"/>
        <v>255000</v>
      </c>
      <c r="N242" s="49"/>
      <c r="O242" s="49"/>
      <c r="P242" s="49">
        <f t="shared" si="87"/>
        <v>255000</v>
      </c>
    </row>
    <row r="243" spans="1:16" s="43" customFormat="1" ht="36.75" customHeight="1">
      <c r="A243" s="44">
        <v>11</v>
      </c>
      <c r="B243" s="38" t="s">
        <v>283</v>
      </c>
      <c r="C243" s="46">
        <v>85000</v>
      </c>
      <c r="D243" s="47">
        <v>17</v>
      </c>
      <c r="E243" s="48">
        <f t="shared" si="82"/>
        <v>1</v>
      </c>
      <c r="F243" s="49">
        <f t="shared" si="80"/>
        <v>85000</v>
      </c>
      <c r="G243" s="55">
        <v>11</v>
      </c>
      <c r="H243" s="48">
        <f t="shared" si="83"/>
        <v>0.75</v>
      </c>
      <c r="I243" s="49">
        <f t="shared" si="81"/>
        <v>63750</v>
      </c>
      <c r="J243" s="55">
        <v>11</v>
      </c>
      <c r="K243" s="48">
        <f t="shared" si="84"/>
        <v>0.75</v>
      </c>
      <c r="L243" s="49">
        <f t="shared" si="85"/>
        <v>63750</v>
      </c>
      <c r="M243" s="49">
        <f t="shared" si="86"/>
        <v>212500</v>
      </c>
      <c r="N243" s="49"/>
      <c r="O243" s="49"/>
      <c r="P243" s="49">
        <f t="shared" si="87"/>
        <v>212500</v>
      </c>
    </row>
    <row r="244" spans="1:16" s="43" customFormat="1" ht="36.75" customHeight="1">
      <c r="A244" s="44">
        <v>12</v>
      </c>
      <c r="B244" s="38" t="s">
        <v>284</v>
      </c>
      <c r="C244" s="46">
        <v>85000</v>
      </c>
      <c r="D244" s="47">
        <v>14</v>
      </c>
      <c r="E244" s="48">
        <f t="shared" si="82"/>
        <v>0.75</v>
      </c>
      <c r="F244" s="49">
        <f t="shared" si="80"/>
        <v>63750</v>
      </c>
      <c r="G244" s="55">
        <v>17</v>
      </c>
      <c r="H244" s="48">
        <f t="shared" si="83"/>
        <v>1</v>
      </c>
      <c r="I244" s="49">
        <f t="shared" si="81"/>
        <v>85000</v>
      </c>
      <c r="J244" s="55">
        <v>20</v>
      </c>
      <c r="K244" s="48">
        <f t="shared" si="84"/>
        <v>1</v>
      </c>
      <c r="L244" s="49">
        <f t="shared" si="85"/>
        <v>85000</v>
      </c>
      <c r="M244" s="49">
        <f t="shared" si="86"/>
        <v>233750</v>
      </c>
      <c r="N244" s="49"/>
      <c r="O244" s="49"/>
      <c r="P244" s="49">
        <f t="shared" si="87"/>
        <v>233750</v>
      </c>
    </row>
    <row r="245" spans="1:16" s="43" customFormat="1" ht="36.75" customHeight="1">
      <c r="A245" s="44">
        <v>13</v>
      </c>
      <c r="B245" s="38" t="s">
        <v>285</v>
      </c>
      <c r="C245" s="46">
        <v>85000</v>
      </c>
      <c r="D245" s="47">
        <v>17</v>
      </c>
      <c r="E245" s="48">
        <f t="shared" si="82"/>
        <v>1</v>
      </c>
      <c r="F245" s="49">
        <f t="shared" si="80"/>
        <v>85000</v>
      </c>
      <c r="G245" s="55">
        <v>18</v>
      </c>
      <c r="H245" s="48">
        <f t="shared" si="83"/>
        <v>1</v>
      </c>
      <c r="I245" s="49">
        <f t="shared" si="81"/>
        <v>85000</v>
      </c>
      <c r="J245" s="55">
        <v>21</v>
      </c>
      <c r="K245" s="48">
        <f t="shared" si="84"/>
        <v>1</v>
      </c>
      <c r="L245" s="49">
        <f t="shared" si="85"/>
        <v>85000</v>
      </c>
      <c r="M245" s="49">
        <f t="shared" si="86"/>
        <v>255000</v>
      </c>
      <c r="N245" s="49"/>
      <c r="O245" s="49"/>
      <c r="P245" s="49">
        <f t="shared" si="87"/>
        <v>255000</v>
      </c>
    </row>
    <row r="246" spans="1:16" s="43" customFormat="1" ht="36.75" customHeight="1">
      <c r="A246" s="44">
        <v>14</v>
      </c>
      <c r="B246" s="38" t="s">
        <v>286</v>
      </c>
      <c r="C246" s="46">
        <v>85000</v>
      </c>
      <c r="D246" s="47">
        <v>19</v>
      </c>
      <c r="E246" s="48">
        <f t="shared" si="82"/>
        <v>1</v>
      </c>
      <c r="F246" s="49">
        <f t="shared" si="80"/>
        <v>85000</v>
      </c>
      <c r="G246" s="55">
        <v>2</v>
      </c>
      <c r="H246" s="48">
        <f t="shared" si="83"/>
        <v>0.25</v>
      </c>
      <c r="I246" s="49">
        <f t="shared" si="81"/>
        <v>21250</v>
      </c>
      <c r="J246" s="55">
        <v>6</v>
      </c>
      <c r="K246" s="48">
        <f t="shared" si="84"/>
        <v>0.5</v>
      </c>
      <c r="L246" s="49">
        <f t="shared" si="85"/>
        <v>42500</v>
      </c>
      <c r="M246" s="49">
        <f t="shared" si="86"/>
        <v>148750</v>
      </c>
      <c r="N246" s="49"/>
      <c r="O246" s="49"/>
      <c r="P246" s="49">
        <f t="shared" si="87"/>
        <v>148750</v>
      </c>
    </row>
    <row r="247" spans="1:16" s="43" customFormat="1" ht="36.75" customHeight="1">
      <c r="A247" s="44">
        <v>15</v>
      </c>
      <c r="B247" s="38" t="s">
        <v>171</v>
      </c>
      <c r="C247" s="46">
        <v>85000</v>
      </c>
      <c r="D247" s="47">
        <v>19</v>
      </c>
      <c r="E247" s="48">
        <f t="shared" si="82"/>
        <v>1</v>
      </c>
      <c r="F247" s="49">
        <f t="shared" si="80"/>
        <v>85000</v>
      </c>
      <c r="G247" s="55">
        <v>21</v>
      </c>
      <c r="H247" s="48">
        <f t="shared" si="83"/>
        <v>1</v>
      </c>
      <c r="I247" s="49">
        <f t="shared" si="81"/>
        <v>85000</v>
      </c>
      <c r="J247" s="55">
        <v>21</v>
      </c>
      <c r="K247" s="48">
        <f t="shared" si="84"/>
        <v>1</v>
      </c>
      <c r="L247" s="49">
        <f t="shared" si="85"/>
        <v>85000</v>
      </c>
      <c r="M247" s="49">
        <f t="shared" si="86"/>
        <v>255000</v>
      </c>
      <c r="N247" s="49"/>
      <c r="O247" s="49"/>
      <c r="P247" s="49">
        <f t="shared" si="87"/>
        <v>255000</v>
      </c>
    </row>
    <row r="248" spans="1:16" s="43" customFormat="1" ht="36.75" customHeight="1">
      <c r="A248" s="44">
        <v>16</v>
      </c>
      <c r="B248" s="38" t="s">
        <v>287</v>
      </c>
      <c r="C248" s="46">
        <v>85000</v>
      </c>
      <c r="D248" s="47">
        <v>18</v>
      </c>
      <c r="E248" s="48">
        <f t="shared" si="82"/>
        <v>1</v>
      </c>
      <c r="F248" s="49">
        <f t="shared" si="80"/>
        <v>85000</v>
      </c>
      <c r="G248" s="55">
        <v>18</v>
      </c>
      <c r="H248" s="48">
        <f t="shared" si="83"/>
        <v>1</v>
      </c>
      <c r="I248" s="49">
        <f t="shared" si="81"/>
        <v>85000</v>
      </c>
      <c r="J248" s="55">
        <v>21</v>
      </c>
      <c r="K248" s="48">
        <f t="shared" si="84"/>
        <v>1</v>
      </c>
      <c r="L248" s="49">
        <f t="shared" si="85"/>
        <v>85000</v>
      </c>
      <c r="M248" s="49">
        <f t="shared" si="86"/>
        <v>255000</v>
      </c>
      <c r="N248" s="49"/>
      <c r="O248" s="49"/>
      <c r="P248" s="49">
        <f t="shared" si="87"/>
        <v>255000</v>
      </c>
    </row>
    <row r="249" spans="1:16" s="43" customFormat="1" ht="36.75" customHeight="1">
      <c r="A249" s="44">
        <v>17</v>
      </c>
      <c r="B249" s="38" t="s">
        <v>288</v>
      </c>
      <c r="C249" s="46">
        <v>85000</v>
      </c>
      <c r="D249" s="47">
        <v>19</v>
      </c>
      <c r="E249" s="48">
        <f t="shared" si="82"/>
        <v>1</v>
      </c>
      <c r="F249" s="49">
        <f t="shared" si="80"/>
        <v>85000</v>
      </c>
      <c r="G249" s="55">
        <v>20</v>
      </c>
      <c r="H249" s="48">
        <f t="shared" si="83"/>
        <v>1</v>
      </c>
      <c r="I249" s="49">
        <f t="shared" si="81"/>
        <v>85000</v>
      </c>
      <c r="J249" s="55">
        <v>21</v>
      </c>
      <c r="K249" s="48">
        <f t="shared" si="84"/>
        <v>1</v>
      </c>
      <c r="L249" s="49">
        <f t="shared" si="85"/>
        <v>85000</v>
      </c>
      <c r="M249" s="49">
        <f t="shared" si="86"/>
        <v>255000</v>
      </c>
      <c r="N249" s="49"/>
      <c r="O249" s="49"/>
      <c r="P249" s="49">
        <f t="shared" si="87"/>
        <v>255000</v>
      </c>
    </row>
    <row r="250" spans="1:16" s="43" customFormat="1" ht="36.75" customHeight="1">
      <c r="A250" s="44">
        <v>18</v>
      </c>
      <c r="B250" s="38" t="s">
        <v>289</v>
      </c>
      <c r="C250" s="46">
        <v>85000</v>
      </c>
      <c r="D250" s="47">
        <v>15</v>
      </c>
      <c r="E250" s="48">
        <f t="shared" si="82"/>
        <v>0.75</v>
      </c>
      <c r="F250" s="49">
        <f t="shared" si="80"/>
        <v>63750</v>
      </c>
      <c r="G250" s="55">
        <v>18</v>
      </c>
      <c r="H250" s="48">
        <f t="shared" si="83"/>
        <v>1</v>
      </c>
      <c r="I250" s="49">
        <f t="shared" si="81"/>
        <v>85000</v>
      </c>
      <c r="J250" s="55">
        <v>21</v>
      </c>
      <c r="K250" s="48">
        <f t="shared" si="84"/>
        <v>1</v>
      </c>
      <c r="L250" s="49">
        <f t="shared" si="85"/>
        <v>85000</v>
      </c>
      <c r="M250" s="49">
        <f t="shared" si="86"/>
        <v>233750</v>
      </c>
      <c r="N250" s="49"/>
      <c r="O250" s="49"/>
      <c r="P250" s="49">
        <f t="shared" si="87"/>
        <v>233750</v>
      </c>
    </row>
    <row r="251" spans="1:16" s="43" customFormat="1" ht="36.75" customHeight="1">
      <c r="A251" s="44">
        <v>19</v>
      </c>
      <c r="B251" s="38" t="s">
        <v>290</v>
      </c>
      <c r="C251" s="46">
        <v>85000</v>
      </c>
      <c r="D251" s="47">
        <v>17</v>
      </c>
      <c r="E251" s="48">
        <f t="shared" si="82"/>
        <v>1</v>
      </c>
      <c r="F251" s="49">
        <f t="shared" si="80"/>
        <v>85000</v>
      </c>
      <c r="G251" s="55">
        <v>19</v>
      </c>
      <c r="H251" s="48">
        <f t="shared" si="83"/>
        <v>1</v>
      </c>
      <c r="I251" s="49">
        <f t="shared" si="81"/>
        <v>85000</v>
      </c>
      <c r="J251" s="55">
        <v>20</v>
      </c>
      <c r="K251" s="48">
        <f t="shared" si="84"/>
        <v>1</v>
      </c>
      <c r="L251" s="49">
        <f t="shared" si="85"/>
        <v>85000</v>
      </c>
      <c r="M251" s="49">
        <f t="shared" si="86"/>
        <v>255000</v>
      </c>
      <c r="N251" s="49"/>
      <c r="O251" s="49"/>
      <c r="P251" s="49">
        <f t="shared" si="87"/>
        <v>255000</v>
      </c>
    </row>
    <row r="252" spans="1:16" s="43" customFormat="1" ht="36.75" customHeight="1">
      <c r="A252" s="44">
        <v>20</v>
      </c>
      <c r="B252" s="38" t="s">
        <v>291</v>
      </c>
      <c r="C252" s="46">
        <v>85000</v>
      </c>
      <c r="D252" s="47">
        <v>11</v>
      </c>
      <c r="E252" s="48">
        <f t="shared" si="82"/>
        <v>0.75</v>
      </c>
      <c r="F252" s="49">
        <f t="shared" si="80"/>
        <v>63750</v>
      </c>
      <c r="G252" s="55">
        <v>13</v>
      </c>
      <c r="H252" s="48">
        <f t="shared" si="83"/>
        <v>0.75</v>
      </c>
      <c r="I252" s="49">
        <f t="shared" si="81"/>
        <v>63750</v>
      </c>
      <c r="J252" s="55">
        <v>20</v>
      </c>
      <c r="K252" s="48">
        <f t="shared" si="84"/>
        <v>1</v>
      </c>
      <c r="L252" s="49">
        <f t="shared" si="85"/>
        <v>85000</v>
      </c>
      <c r="M252" s="49">
        <f t="shared" si="86"/>
        <v>212500</v>
      </c>
      <c r="N252" s="49"/>
      <c r="O252" s="49"/>
      <c r="P252" s="49">
        <f t="shared" si="87"/>
        <v>212500</v>
      </c>
    </row>
    <row r="253" spans="1:16" s="43" customFormat="1" ht="36.75" customHeight="1">
      <c r="A253" s="44">
        <v>21</v>
      </c>
      <c r="B253" s="38" t="s">
        <v>292</v>
      </c>
      <c r="C253" s="46">
        <v>85000</v>
      </c>
      <c r="D253" s="47">
        <v>16</v>
      </c>
      <c r="E253" s="48">
        <f t="shared" si="82"/>
        <v>1</v>
      </c>
      <c r="F253" s="49">
        <f t="shared" si="80"/>
        <v>85000</v>
      </c>
      <c r="G253" s="55">
        <v>21</v>
      </c>
      <c r="H253" s="48">
        <f t="shared" si="83"/>
        <v>1</v>
      </c>
      <c r="I253" s="49">
        <f t="shared" si="81"/>
        <v>85000</v>
      </c>
      <c r="J253" s="55">
        <v>21</v>
      </c>
      <c r="K253" s="48">
        <f t="shared" si="84"/>
        <v>1</v>
      </c>
      <c r="L253" s="49">
        <f t="shared" si="85"/>
        <v>85000</v>
      </c>
      <c r="M253" s="49">
        <f t="shared" si="86"/>
        <v>255000</v>
      </c>
      <c r="N253" s="49"/>
      <c r="O253" s="49"/>
      <c r="P253" s="49">
        <f t="shared" si="87"/>
        <v>255000</v>
      </c>
    </row>
    <row r="254" spans="1:16" s="43" customFormat="1" ht="36.75" customHeight="1">
      <c r="A254" s="44">
        <v>22</v>
      </c>
      <c r="B254" s="38" t="s">
        <v>293</v>
      </c>
      <c r="C254" s="46">
        <v>85000</v>
      </c>
      <c r="D254" s="47">
        <v>3</v>
      </c>
      <c r="E254" s="48">
        <f t="shared" si="82"/>
        <v>0.25</v>
      </c>
      <c r="F254" s="49">
        <f t="shared" si="80"/>
        <v>21250</v>
      </c>
      <c r="G254" s="55">
        <v>0</v>
      </c>
      <c r="H254" s="48">
        <f t="shared" si="83"/>
        <v>0</v>
      </c>
      <c r="I254" s="49">
        <f t="shared" si="81"/>
        <v>0</v>
      </c>
      <c r="J254" s="52"/>
      <c r="K254" s="48">
        <f t="shared" si="84"/>
        <v>0</v>
      </c>
      <c r="L254" s="49">
        <f t="shared" si="85"/>
        <v>0</v>
      </c>
      <c r="M254" s="49">
        <f t="shared" si="86"/>
        <v>21250</v>
      </c>
      <c r="N254" s="49"/>
      <c r="O254" s="49"/>
      <c r="P254" s="49">
        <f t="shared" si="87"/>
        <v>21250</v>
      </c>
    </row>
    <row r="255" spans="1:16" s="43" customFormat="1" ht="36.75" customHeight="1">
      <c r="A255" s="44">
        <v>23</v>
      </c>
      <c r="B255" s="38" t="s">
        <v>294</v>
      </c>
      <c r="C255" s="46">
        <v>85000</v>
      </c>
      <c r="D255" s="47">
        <v>18</v>
      </c>
      <c r="E255" s="48">
        <f t="shared" si="82"/>
        <v>1</v>
      </c>
      <c r="F255" s="49">
        <f t="shared" si="80"/>
        <v>85000</v>
      </c>
      <c r="G255" s="55">
        <v>18</v>
      </c>
      <c r="H255" s="48">
        <f t="shared" si="83"/>
        <v>1</v>
      </c>
      <c r="I255" s="49">
        <f t="shared" si="81"/>
        <v>85000</v>
      </c>
      <c r="J255" s="55">
        <v>16</v>
      </c>
      <c r="K255" s="48">
        <f t="shared" si="84"/>
        <v>1</v>
      </c>
      <c r="L255" s="49">
        <f t="shared" si="85"/>
        <v>85000</v>
      </c>
      <c r="M255" s="49">
        <f t="shared" si="86"/>
        <v>255000</v>
      </c>
      <c r="N255" s="49"/>
      <c r="O255" s="49"/>
      <c r="P255" s="49">
        <f t="shared" si="87"/>
        <v>255000</v>
      </c>
    </row>
    <row r="256" spans="1:16" s="43" customFormat="1" ht="36.75" customHeight="1">
      <c r="A256" s="44">
        <v>24</v>
      </c>
      <c r="B256" s="38" t="s">
        <v>295</v>
      </c>
      <c r="C256" s="46">
        <v>85000</v>
      </c>
      <c r="D256" s="47">
        <v>16</v>
      </c>
      <c r="E256" s="48">
        <f t="shared" si="82"/>
        <v>1</v>
      </c>
      <c r="F256" s="49">
        <f t="shared" si="80"/>
        <v>85000</v>
      </c>
      <c r="G256" s="55">
        <v>20</v>
      </c>
      <c r="H256" s="48">
        <f t="shared" si="83"/>
        <v>1</v>
      </c>
      <c r="I256" s="49">
        <f t="shared" si="81"/>
        <v>85000</v>
      </c>
      <c r="J256" s="55">
        <v>20</v>
      </c>
      <c r="K256" s="48">
        <f t="shared" si="84"/>
        <v>1</v>
      </c>
      <c r="L256" s="49">
        <f t="shared" si="85"/>
        <v>85000</v>
      </c>
      <c r="M256" s="49">
        <f t="shared" si="86"/>
        <v>255000</v>
      </c>
      <c r="N256" s="49"/>
      <c r="O256" s="49"/>
      <c r="P256" s="49">
        <f t="shared" si="87"/>
        <v>255000</v>
      </c>
    </row>
    <row r="257" spans="1:16" s="43" customFormat="1" ht="36.75" customHeight="1">
      <c r="A257" s="44">
        <v>25</v>
      </c>
      <c r="B257" s="38" t="s">
        <v>296</v>
      </c>
      <c r="C257" s="46">
        <v>85000</v>
      </c>
      <c r="D257" s="42">
        <v>8</v>
      </c>
      <c r="E257" s="48">
        <f t="shared" si="82"/>
        <v>0.5</v>
      </c>
      <c r="F257" s="49">
        <f t="shared" si="80"/>
        <v>42500</v>
      </c>
      <c r="G257" s="55">
        <v>19</v>
      </c>
      <c r="H257" s="48">
        <f t="shared" si="83"/>
        <v>1</v>
      </c>
      <c r="I257" s="49">
        <f t="shared" si="81"/>
        <v>85000</v>
      </c>
      <c r="J257" s="55">
        <v>18</v>
      </c>
      <c r="K257" s="48">
        <f t="shared" si="84"/>
        <v>1</v>
      </c>
      <c r="L257" s="49">
        <f t="shared" si="85"/>
        <v>85000</v>
      </c>
      <c r="M257" s="49">
        <f t="shared" si="86"/>
        <v>212500</v>
      </c>
      <c r="N257" s="49"/>
      <c r="O257" s="49"/>
      <c r="P257" s="49">
        <f t="shared" si="87"/>
        <v>212500</v>
      </c>
    </row>
    <row r="258" spans="1:16" s="43" customFormat="1" ht="36.75" customHeight="1">
      <c r="A258" s="40">
        <v>11</v>
      </c>
      <c r="B258" s="41" t="s">
        <v>58</v>
      </c>
      <c r="C258" s="42"/>
      <c r="D258" s="42"/>
      <c r="E258" s="42"/>
      <c r="F258" s="42">
        <f>SUM(F259:F274)</f>
        <v>1103000</v>
      </c>
      <c r="G258" s="42"/>
      <c r="H258" s="42"/>
      <c r="I258" s="42">
        <f>SUM(I259:I274)</f>
        <v>1188000</v>
      </c>
      <c r="J258" s="42"/>
      <c r="K258" s="42"/>
      <c r="L258" s="42">
        <f>SUM(L259:L274)</f>
        <v>1276500</v>
      </c>
      <c r="M258" s="42">
        <f>SUM(M259:M274)</f>
        <v>3567500</v>
      </c>
      <c r="N258" s="42">
        <f>SUM(N259:N274)</f>
        <v>0</v>
      </c>
      <c r="O258" s="42">
        <f>SUM(O259:O274)</f>
        <v>0</v>
      </c>
      <c r="P258" s="42">
        <f>SUM(P259:P274)</f>
        <v>3567500</v>
      </c>
    </row>
    <row r="259" spans="1:16" s="43" customFormat="1" ht="36.75" customHeight="1">
      <c r="A259" s="44">
        <v>1</v>
      </c>
      <c r="B259" s="53" t="s">
        <v>297</v>
      </c>
      <c r="C259" s="46">
        <v>85000</v>
      </c>
      <c r="D259" s="62">
        <v>12</v>
      </c>
      <c r="E259" s="48">
        <f>IF(D259=0,0,IF(D259&lt;=5,0.25,IF(D259&lt;=10,0.5,IF(D259&lt;=15,0.75,1))))</f>
        <v>0.75</v>
      </c>
      <c r="F259" s="49">
        <f aca="true" t="shared" si="88" ref="F259:F274">C259*E259</f>
        <v>63750</v>
      </c>
      <c r="G259" s="55">
        <v>19</v>
      </c>
      <c r="H259" s="48">
        <f>IF(G259=0,0,IF(G259&lt;=5,0.25,IF(G259&lt;=10,0.5,IF(G259&lt;=15,0.75,1))))</f>
        <v>1</v>
      </c>
      <c r="I259" s="49">
        <f aca="true" t="shared" si="89" ref="I259:I274">C259*H259</f>
        <v>85000</v>
      </c>
      <c r="J259" s="55">
        <v>19</v>
      </c>
      <c r="K259" s="48">
        <f>IF(J259=0,0,IF(J259&lt;=5,0.25,IF(J259&lt;=10,0.5,IF(J259&lt;=15,0.75,1))))</f>
        <v>1</v>
      </c>
      <c r="L259" s="49">
        <f>C259*K259</f>
        <v>85000</v>
      </c>
      <c r="M259" s="49">
        <f>L259+I259+F259</f>
        <v>233750</v>
      </c>
      <c r="N259" s="49"/>
      <c r="O259" s="49"/>
      <c r="P259" s="49">
        <f>M259-N259-O259</f>
        <v>233750</v>
      </c>
    </row>
    <row r="260" spans="1:16" s="43" customFormat="1" ht="36.75" customHeight="1">
      <c r="A260" s="44">
        <v>2</v>
      </c>
      <c r="B260" s="53" t="s">
        <v>298</v>
      </c>
      <c r="C260" s="46">
        <v>85000</v>
      </c>
      <c r="D260" s="47">
        <v>17</v>
      </c>
      <c r="E260" s="48">
        <f aca="true" t="shared" si="90" ref="E260:E274">IF(D260=0,0,IF(D260&lt;=5,0.25,IF(D260&lt;=10,0.5,IF(D260&lt;=15,0.75,1))))</f>
        <v>1</v>
      </c>
      <c r="F260" s="49">
        <f t="shared" si="88"/>
        <v>85000</v>
      </c>
      <c r="G260" s="55">
        <v>20</v>
      </c>
      <c r="H260" s="48">
        <f aca="true" t="shared" si="91" ref="H260:H274">IF(G260=0,0,IF(G260&lt;=5,0.25,IF(G260&lt;=10,0.5,IF(G260&lt;=15,0.75,1))))</f>
        <v>1</v>
      </c>
      <c r="I260" s="49">
        <f t="shared" si="89"/>
        <v>85000</v>
      </c>
      <c r="J260" s="55">
        <v>21</v>
      </c>
      <c r="K260" s="48">
        <f aca="true" t="shared" si="92" ref="K260:K274">IF(J260=0,0,IF(J260&lt;=5,0.25,IF(J260&lt;=10,0.5,IF(J260&lt;=15,0.75,1))))</f>
        <v>1</v>
      </c>
      <c r="L260" s="49">
        <f aca="true" t="shared" si="93" ref="L260:L274">C260*K260</f>
        <v>85000</v>
      </c>
      <c r="M260" s="49">
        <f aca="true" t="shared" si="94" ref="M260:M274">L260+I260+F260</f>
        <v>255000</v>
      </c>
      <c r="N260" s="49"/>
      <c r="O260" s="49"/>
      <c r="P260" s="49">
        <f aca="true" t="shared" si="95" ref="P260:P274">M260-N260-O260</f>
        <v>255000</v>
      </c>
    </row>
    <row r="261" spans="1:16" s="43" customFormat="1" ht="36.75" customHeight="1">
      <c r="A261" s="44">
        <v>3</v>
      </c>
      <c r="B261" s="53" t="s">
        <v>299</v>
      </c>
      <c r="C261" s="46">
        <v>85000</v>
      </c>
      <c r="D261" s="47">
        <v>16</v>
      </c>
      <c r="E261" s="48">
        <f t="shared" si="90"/>
        <v>1</v>
      </c>
      <c r="F261" s="49">
        <f t="shared" si="88"/>
        <v>85000</v>
      </c>
      <c r="G261" s="55">
        <v>19</v>
      </c>
      <c r="H261" s="48">
        <f t="shared" si="91"/>
        <v>1</v>
      </c>
      <c r="I261" s="49">
        <f t="shared" si="89"/>
        <v>85000</v>
      </c>
      <c r="J261" s="55">
        <v>14</v>
      </c>
      <c r="K261" s="48">
        <f t="shared" si="92"/>
        <v>0.75</v>
      </c>
      <c r="L261" s="49">
        <f t="shared" si="93"/>
        <v>63750</v>
      </c>
      <c r="M261" s="49">
        <f t="shared" si="94"/>
        <v>233750</v>
      </c>
      <c r="N261" s="49"/>
      <c r="O261" s="49"/>
      <c r="P261" s="49">
        <f t="shared" si="95"/>
        <v>233750</v>
      </c>
    </row>
    <row r="262" spans="1:16" s="43" customFormat="1" ht="36.75" customHeight="1">
      <c r="A262" s="44">
        <v>4</v>
      </c>
      <c r="B262" s="53" t="s">
        <v>161</v>
      </c>
      <c r="C262" s="46">
        <v>85000</v>
      </c>
      <c r="D262" s="47">
        <v>17</v>
      </c>
      <c r="E262" s="48">
        <f t="shared" si="90"/>
        <v>1</v>
      </c>
      <c r="F262" s="49">
        <f t="shared" si="88"/>
        <v>85000</v>
      </c>
      <c r="G262" s="55">
        <v>21</v>
      </c>
      <c r="H262" s="48">
        <f t="shared" si="91"/>
        <v>1</v>
      </c>
      <c r="I262" s="49">
        <f t="shared" si="89"/>
        <v>85000</v>
      </c>
      <c r="J262" s="55">
        <v>21</v>
      </c>
      <c r="K262" s="48">
        <f t="shared" si="92"/>
        <v>1</v>
      </c>
      <c r="L262" s="49">
        <f t="shared" si="93"/>
        <v>85000</v>
      </c>
      <c r="M262" s="49">
        <f t="shared" si="94"/>
        <v>255000</v>
      </c>
      <c r="N262" s="49"/>
      <c r="O262" s="49"/>
      <c r="P262" s="49">
        <f t="shared" si="95"/>
        <v>255000</v>
      </c>
    </row>
    <row r="263" spans="1:16" s="43" customFormat="1" ht="36.75" customHeight="1">
      <c r="A263" s="44">
        <v>5</v>
      </c>
      <c r="B263" s="53" t="s">
        <v>300</v>
      </c>
      <c r="C263" s="46">
        <v>92000</v>
      </c>
      <c r="D263" s="47">
        <v>18</v>
      </c>
      <c r="E263" s="48">
        <f t="shared" si="90"/>
        <v>1</v>
      </c>
      <c r="F263" s="49">
        <f t="shared" si="88"/>
        <v>92000</v>
      </c>
      <c r="G263" s="55">
        <v>21</v>
      </c>
      <c r="H263" s="48">
        <f t="shared" si="91"/>
        <v>1</v>
      </c>
      <c r="I263" s="49">
        <f t="shared" si="89"/>
        <v>92000</v>
      </c>
      <c r="J263" s="55">
        <v>21</v>
      </c>
      <c r="K263" s="48">
        <f t="shared" si="92"/>
        <v>1</v>
      </c>
      <c r="L263" s="49">
        <f t="shared" si="93"/>
        <v>92000</v>
      </c>
      <c r="M263" s="49">
        <f t="shared" si="94"/>
        <v>276000</v>
      </c>
      <c r="N263" s="49"/>
      <c r="O263" s="49"/>
      <c r="P263" s="49">
        <f t="shared" si="95"/>
        <v>276000</v>
      </c>
    </row>
    <row r="264" spans="1:16" s="43" customFormat="1" ht="36.75" customHeight="1">
      <c r="A264" s="44">
        <v>6</v>
      </c>
      <c r="B264" s="53" t="s">
        <v>301</v>
      </c>
      <c r="C264" s="46">
        <v>85000</v>
      </c>
      <c r="D264" s="47">
        <v>15</v>
      </c>
      <c r="E264" s="48">
        <f t="shared" si="90"/>
        <v>0.75</v>
      </c>
      <c r="F264" s="49">
        <f t="shared" si="88"/>
        <v>63750</v>
      </c>
      <c r="G264" s="55">
        <v>21</v>
      </c>
      <c r="H264" s="48">
        <f t="shared" si="91"/>
        <v>1</v>
      </c>
      <c r="I264" s="49">
        <f t="shared" si="89"/>
        <v>85000</v>
      </c>
      <c r="J264" s="55">
        <v>21</v>
      </c>
      <c r="K264" s="48">
        <f t="shared" si="92"/>
        <v>1</v>
      </c>
      <c r="L264" s="49">
        <f t="shared" si="93"/>
        <v>85000</v>
      </c>
      <c r="M264" s="49">
        <f t="shared" si="94"/>
        <v>233750</v>
      </c>
      <c r="N264" s="49"/>
      <c r="O264" s="49"/>
      <c r="P264" s="49">
        <f t="shared" si="95"/>
        <v>233750</v>
      </c>
    </row>
    <row r="265" spans="1:16" s="43" customFormat="1" ht="36.75" customHeight="1">
      <c r="A265" s="44">
        <v>7</v>
      </c>
      <c r="B265" s="53" t="s">
        <v>302</v>
      </c>
      <c r="C265" s="46">
        <v>85000</v>
      </c>
      <c r="D265" s="47">
        <v>14</v>
      </c>
      <c r="E265" s="48">
        <f t="shared" si="90"/>
        <v>0.75</v>
      </c>
      <c r="F265" s="49">
        <f t="shared" si="88"/>
        <v>63750</v>
      </c>
      <c r="G265" s="55">
        <v>21</v>
      </c>
      <c r="H265" s="48">
        <f t="shared" si="91"/>
        <v>1</v>
      </c>
      <c r="I265" s="49">
        <f t="shared" si="89"/>
        <v>85000</v>
      </c>
      <c r="J265" s="55">
        <v>21</v>
      </c>
      <c r="K265" s="48">
        <f t="shared" si="92"/>
        <v>1</v>
      </c>
      <c r="L265" s="49">
        <f t="shared" si="93"/>
        <v>85000</v>
      </c>
      <c r="M265" s="49">
        <f t="shared" si="94"/>
        <v>233750</v>
      </c>
      <c r="N265" s="49"/>
      <c r="O265" s="49"/>
      <c r="P265" s="49">
        <f t="shared" si="95"/>
        <v>233750</v>
      </c>
    </row>
    <row r="266" spans="1:16" s="43" customFormat="1" ht="36.75" customHeight="1">
      <c r="A266" s="44">
        <v>8</v>
      </c>
      <c r="B266" s="53" t="s">
        <v>303</v>
      </c>
      <c r="C266" s="46">
        <v>85000</v>
      </c>
      <c r="D266" s="47">
        <v>19</v>
      </c>
      <c r="E266" s="48">
        <f t="shared" si="90"/>
        <v>1</v>
      </c>
      <c r="F266" s="49">
        <f t="shared" si="88"/>
        <v>85000</v>
      </c>
      <c r="G266" s="55">
        <v>21</v>
      </c>
      <c r="H266" s="48">
        <f t="shared" si="91"/>
        <v>1</v>
      </c>
      <c r="I266" s="49">
        <f t="shared" si="89"/>
        <v>85000</v>
      </c>
      <c r="J266" s="55">
        <v>21</v>
      </c>
      <c r="K266" s="48">
        <f t="shared" si="92"/>
        <v>1</v>
      </c>
      <c r="L266" s="49">
        <f t="shared" si="93"/>
        <v>85000</v>
      </c>
      <c r="M266" s="49">
        <f t="shared" si="94"/>
        <v>255000</v>
      </c>
      <c r="N266" s="49"/>
      <c r="O266" s="49"/>
      <c r="P266" s="49">
        <f t="shared" si="95"/>
        <v>255000</v>
      </c>
    </row>
    <row r="267" spans="1:16" s="43" customFormat="1" ht="36.75" customHeight="1">
      <c r="A267" s="44">
        <v>9</v>
      </c>
      <c r="B267" s="38" t="s">
        <v>304</v>
      </c>
      <c r="C267" s="46">
        <v>85000</v>
      </c>
      <c r="D267" s="47">
        <v>18</v>
      </c>
      <c r="E267" s="48">
        <f t="shared" si="90"/>
        <v>1</v>
      </c>
      <c r="F267" s="49">
        <f t="shared" si="88"/>
        <v>85000</v>
      </c>
      <c r="G267" s="55">
        <v>21</v>
      </c>
      <c r="H267" s="48">
        <f t="shared" si="91"/>
        <v>1</v>
      </c>
      <c r="I267" s="49">
        <f t="shared" si="89"/>
        <v>85000</v>
      </c>
      <c r="J267" s="55">
        <v>21</v>
      </c>
      <c r="K267" s="48">
        <f t="shared" si="92"/>
        <v>1</v>
      </c>
      <c r="L267" s="49">
        <f t="shared" si="93"/>
        <v>85000</v>
      </c>
      <c r="M267" s="49">
        <f t="shared" si="94"/>
        <v>255000</v>
      </c>
      <c r="N267" s="49"/>
      <c r="O267" s="49"/>
      <c r="P267" s="49">
        <f t="shared" si="95"/>
        <v>255000</v>
      </c>
    </row>
    <row r="268" spans="1:16" s="43" customFormat="1" ht="36.75" customHeight="1">
      <c r="A268" s="44">
        <v>10</v>
      </c>
      <c r="B268" s="38" t="s">
        <v>305</v>
      </c>
      <c r="C268" s="46">
        <v>85000</v>
      </c>
      <c r="D268" s="47">
        <v>15</v>
      </c>
      <c r="E268" s="48">
        <f t="shared" si="90"/>
        <v>0.75</v>
      </c>
      <c r="F268" s="49">
        <f t="shared" si="88"/>
        <v>63750</v>
      </c>
      <c r="G268" s="55">
        <v>21</v>
      </c>
      <c r="H268" s="48">
        <f t="shared" si="91"/>
        <v>1</v>
      </c>
      <c r="I268" s="49">
        <f t="shared" si="89"/>
        <v>85000</v>
      </c>
      <c r="J268" s="55">
        <v>21</v>
      </c>
      <c r="K268" s="48">
        <f t="shared" si="92"/>
        <v>1</v>
      </c>
      <c r="L268" s="49">
        <f t="shared" si="93"/>
        <v>85000</v>
      </c>
      <c r="M268" s="49">
        <f t="shared" si="94"/>
        <v>233750</v>
      </c>
      <c r="N268" s="49"/>
      <c r="O268" s="49"/>
      <c r="P268" s="49">
        <f t="shared" si="95"/>
        <v>233750</v>
      </c>
    </row>
    <row r="269" spans="1:16" s="43" customFormat="1" ht="36.75" customHeight="1">
      <c r="A269" s="44">
        <v>11</v>
      </c>
      <c r="B269" s="38" t="s">
        <v>306</v>
      </c>
      <c r="C269" s="46">
        <v>85000</v>
      </c>
      <c r="D269" s="47">
        <v>17</v>
      </c>
      <c r="E269" s="48">
        <f t="shared" si="90"/>
        <v>1</v>
      </c>
      <c r="F269" s="49">
        <f t="shared" si="88"/>
        <v>85000</v>
      </c>
      <c r="G269" s="55">
        <v>21</v>
      </c>
      <c r="H269" s="48">
        <f t="shared" si="91"/>
        <v>1</v>
      </c>
      <c r="I269" s="49">
        <f t="shared" si="89"/>
        <v>85000</v>
      </c>
      <c r="J269" s="55">
        <v>21</v>
      </c>
      <c r="K269" s="48">
        <f t="shared" si="92"/>
        <v>1</v>
      </c>
      <c r="L269" s="49">
        <f t="shared" si="93"/>
        <v>85000</v>
      </c>
      <c r="M269" s="49">
        <f t="shared" si="94"/>
        <v>255000</v>
      </c>
      <c r="N269" s="49"/>
      <c r="O269" s="49"/>
      <c r="P269" s="49">
        <f t="shared" si="95"/>
        <v>255000</v>
      </c>
    </row>
    <row r="270" spans="1:16" s="43" customFormat="1" ht="36.75" customHeight="1">
      <c r="A270" s="44">
        <v>12</v>
      </c>
      <c r="B270" s="38" t="s">
        <v>307</v>
      </c>
      <c r="C270" s="46">
        <v>92000</v>
      </c>
      <c r="D270" s="47">
        <v>19</v>
      </c>
      <c r="E270" s="48">
        <f t="shared" si="90"/>
        <v>1</v>
      </c>
      <c r="F270" s="49">
        <f t="shared" si="88"/>
        <v>92000</v>
      </c>
      <c r="G270" s="55">
        <v>12</v>
      </c>
      <c r="H270" s="48">
        <f t="shared" si="91"/>
        <v>0.75</v>
      </c>
      <c r="I270" s="49">
        <f t="shared" si="89"/>
        <v>69000</v>
      </c>
      <c r="J270" s="55">
        <v>18</v>
      </c>
      <c r="K270" s="48">
        <f t="shared" si="92"/>
        <v>1</v>
      </c>
      <c r="L270" s="49">
        <f t="shared" si="93"/>
        <v>92000</v>
      </c>
      <c r="M270" s="49">
        <f t="shared" si="94"/>
        <v>253000</v>
      </c>
      <c r="N270" s="49"/>
      <c r="O270" s="49"/>
      <c r="P270" s="49">
        <f t="shared" si="95"/>
        <v>253000</v>
      </c>
    </row>
    <row r="271" spans="1:16" s="43" customFormat="1" ht="36.75" customHeight="1">
      <c r="A271" s="44">
        <v>13</v>
      </c>
      <c r="B271" s="38" t="s">
        <v>308</v>
      </c>
      <c r="C271" s="46">
        <v>92000</v>
      </c>
      <c r="D271" s="47">
        <v>14</v>
      </c>
      <c r="E271" s="48">
        <f t="shared" si="90"/>
        <v>0.75</v>
      </c>
      <c r="F271" s="49">
        <f t="shared" si="88"/>
        <v>69000</v>
      </c>
      <c r="G271" s="55">
        <v>19</v>
      </c>
      <c r="H271" s="48">
        <f t="shared" si="91"/>
        <v>1</v>
      </c>
      <c r="I271" s="49">
        <f t="shared" si="89"/>
        <v>92000</v>
      </c>
      <c r="J271" s="55">
        <v>19</v>
      </c>
      <c r="K271" s="48">
        <f t="shared" si="92"/>
        <v>1</v>
      </c>
      <c r="L271" s="49">
        <f t="shared" si="93"/>
        <v>92000</v>
      </c>
      <c r="M271" s="49">
        <f t="shared" si="94"/>
        <v>253000</v>
      </c>
      <c r="N271" s="49"/>
      <c r="O271" s="49"/>
      <c r="P271" s="49">
        <f t="shared" si="95"/>
        <v>253000</v>
      </c>
    </row>
    <row r="272" spans="1:16" s="43" customFormat="1" ht="36.75" customHeight="1">
      <c r="A272" s="44">
        <v>14</v>
      </c>
      <c r="B272" s="38" t="s">
        <v>309</v>
      </c>
      <c r="C272" s="46">
        <v>85000</v>
      </c>
      <c r="D272" s="47">
        <v>19</v>
      </c>
      <c r="E272" s="48">
        <f t="shared" si="90"/>
        <v>1</v>
      </c>
      <c r="F272" s="49">
        <f t="shared" si="88"/>
        <v>85000</v>
      </c>
      <c r="G272" s="55">
        <v>19</v>
      </c>
      <c r="H272" s="48">
        <f t="shared" si="91"/>
        <v>1</v>
      </c>
      <c r="I272" s="49">
        <f t="shared" si="89"/>
        <v>85000</v>
      </c>
      <c r="J272" s="55">
        <v>21</v>
      </c>
      <c r="K272" s="48">
        <f t="shared" si="92"/>
        <v>1</v>
      </c>
      <c r="L272" s="49">
        <f t="shared" si="93"/>
        <v>85000</v>
      </c>
      <c r="M272" s="49">
        <f t="shared" si="94"/>
        <v>255000</v>
      </c>
      <c r="N272" s="49"/>
      <c r="O272" s="49"/>
      <c r="P272" s="49">
        <f t="shared" si="95"/>
        <v>255000</v>
      </c>
    </row>
    <row r="273" spans="1:16" s="43" customFormat="1" ht="36.75" customHeight="1">
      <c r="A273" s="44">
        <v>15</v>
      </c>
      <c r="B273" s="38" t="s">
        <v>673</v>
      </c>
      <c r="C273" s="46">
        <v>85000</v>
      </c>
      <c r="D273" s="51"/>
      <c r="E273" s="48">
        <f t="shared" si="90"/>
        <v>0</v>
      </c>
      <c r="F273" s="49">
        <f t="shared" si="88"/>
        <v>0</v>
      </c>
      <c r="G273" s="52"/>
      <c r="H273" s="48">
        <f t="shared" si="91"/>
        <v>0</v>
      </c>
      <c r="I273" s="49">
        <f t="shared" si="89"/>
        <v>0</v>
      </c>
      <c r="J273" s="55">
        <v>12</v>
      </c>
      <c r="K273" s="48">
        <f t="shared" si="92"/>
        <v>0.75</v>
      </c>
      <c r="L273" s="49">
        <f t="shared" si="93"/>
        <v>63750</v>
      </c>
      <c r="M273" s="49">
        <f t="shared" si="94"/>
        <v>63750</v>
      </c>
      <c r="N273" s="49"/>
      <c r="O273" s="49"/>
      <c r="P273" s="49">
        <f t="shared" si="95"/>
        <v>63750</v>
      </c>
    </row>
    <row r="274" spans="1:16" s="43" customFormat="1" ht="36.75" customHeight="1">
      <c r="A274" s="44">
        <v>16</v>
      </c>
      <c r="B274" s="38" t="s">
        <v>674</v>
      </c>
      <c r="C274" s="46">
        <v>92000</v>
      </c>
      <c r="D274" s="51"/>
      <c r="E274" s="48">
        <f t="shared" si="90"/>
        <v>0</v>
      </c>
      <c r="F274" s="49">
        <f t="shared" si="88"/>
        <v>0</v>
      </c>
      <c r="G274" s="52"/>
      <c r="H274" s="48">
        <f t="shared" si="91"/>
        <v>0</v>
      </c>
      <c r="I274" s="49">
        <f t="shared" si="89"/>
        <v>0</v>
      </c>
      <c r="J274" s="55">
        <v>2</v>
      </c>
      <c r="K274" s="48">
        <f t="shared" si="92"/>
        <v>0.25</v>
      </c>
      <c r="L274" s="49">
        <f t="shared" si="93"/>
        <v>23000</v>
      </c>
      <c r="M274" s="49">
        <f t="shared" si="94"/>
        <v>23000</v>
      </c>
      <c r="N274" s="49"/>
      <c r="O274" s="49"/>
      <c r="P274" s="49">
        <f t="shared" si="95"/>
        <v>23000</v>
      </c>
    </row>
    <row r="275" spans="1:16" s="43" customFormat="1" ht="36.75" customHeight="1">
      <c r="A275" s="40">
        <v>12</v>
      </c>
      <c r="B275" s="41" t="s">
        <v>59</v>
      </c>
      <c r="C275" s="42"/>
      <c r="D275" s="42"/>
      <c r="E275" s="42"/>
      <c r="F275" s="42">
        <f>SUM(F276:F293)</f>
        <v>1402500</v>
      </c>
      <c r="G275" s="42"/>
      <c r="H275" s="42"/>
      <c r="I275" s="42">
        <f>SUM(I276:I293)</f>
        <v>1445000</v>
      </c>
      <c r="J275" s="42"/>
      <c r="K275" s="42"/>
      <c r="L275" s="42">
        <f>SUM(L276:L293)</f>
        <v>1466250</v>
      </c>
      <c r="M275" s="42">
        <f>SUM(M276:M293)</f>
        <v>4313750</v>
      </c>
      <c r="N275" s="42">
        <f>SUM(N276:N293)</f>
        <v>0</v>
      </c>
      <c r="O275" s="42">
        <f>SUM(O276:O293)</f>
        <v>0</v>
      </c>
      <c r="P275" s="42">
        <f>SUM(P276:P293)</f>
        <v>4313750</v>
      </c>
    </row>
    <row r="276" spans="1:16" s="43" customFormat="1" ht="36.75" customHeight="1">
      <c r="A276" s="44">
        <v>1</v>
      </c>
      <c r="B276" s="38" t="s">
        <v>310</v>
      </c>
      <c r="C276" s="46">
        <v>85000</v>
      </c>
      <c r="D276" s="47">
        <v>14</v>
      </c>
      <c r="E276" s="48">
        <f>IF(D276=0,0,IF(D276&lt;=5,0.25,IF(D276&lt;=10,0.5,IF(D276&lt;=15,0.75,1))))</f>
        <v>0.75</v>
      </c>
      <c r="F276" s="49">
        <f aca="true" t="shared" si="96" ref="F276:F293">C276*E276</f>
        <v>63750</v>
      </c>
      <c r="G276" s="55">
        <v>16</v>
      </c>
      <c r="H276" s="48">
        <f>IF(G276=0,0,IF(G276&lt;=5,0.25,IF(G276&lt;=10,0.5,IF(G276&lt;=15,0.75,1))))</f>
        <v>1</v>
      </c>
      <c r="I276" s="49">
        <f aca="true" t="shared" si="97" ref="I276:I293">C276*H276</f>
        <v>85000</v>
      </c>
      <c r="J276" s="55">
        <v>12</v>
      </c>
      <c r="K276" s="48">
        <f>IF(J276=0,0,IF(J276&lt;=5,0.25,IF(J276&lt;=10,0.5,IF(J276&lt;=15,0.75,1))))</f>
        <v>0.75</v>
      </c>
      <c r="L276" s="49">
        <f>C276*K276</f>
        <v>63750</v>
      </c>
      <c r="M276" s="49">
        <f>L276+I276+F276</f>
        <v>212500</v>
      </c>
      <c r="N276" s="49"/>
      <c r="O276" s="49"/>
      <c r="P276" s="49">
        <f>M276-N276-O276</f>
        <v>212500</v>
      </c>
    </row>
    <row r="277" spans="1:16" s="43" customFormat="1" ht="36.75" customHeight="1">
      <c r="A277" s="44">
        <v>2</v>
      </c>
      <c r="B277" s="38" t="s">
        <v>311</v>
      </c>
      <c r="C277" s="46">
        <v>85000</v>
      </c>
      <c r="D277" s="47">
        <v>18</v>
      </c>
      <c r="E277" s="48">
        <f aca="true" t="shared" si="98" ref="E277:E293">IF(D277=0,0,IF(D277&lt;=5,0.25,IF(D277&lt;=10,0.5,IF(D277&lt;=15,0.75,1))))</f>
        <v>1</v>
      </c>
      <c r="F277" s="49">
        <f t="shared" si="96"/>
        <v>85000</v>
      </c>
      <c r="G277" s="55">
        <v>21</v>
      </c>
      <c r="H277" s="48">
        <f aca="true" t="shared" si="99" ref="H277:H293">IF(G277=0,0,IF(G277&lt;=5,0.25,IF(G277&lt;=10,0.5,IF(G277&lt;=15,0.75,1))))</f>
        <v>1</v>
      </c>
      <c r="I277" s="49">
        <f t="shared" si="97"/>
        <v>85000</v>
      </c>
      <c r="J277" s="55">
        <v>21</v>
      </c>
      <c r="K277" s="48">
        <f aca="true" t="shared" si="100" ref="K277:K293">IF(J277=0,0,IF(J277&lt;=5,0.25,IF(J277&lt;=10,0.5,IF(J277&lt;=15,0.75,1))))</f>
        <v>1</v>
      </c>
      <c r="L277" s="49">
        <f aca="true" t="shared" si="101" ref="L277:L293">C277*K277</f>
        <v>85000</v>
      </c>
      <c r="M277" s="49">
        <f aca="true" t="shared" si="102" ref="M277:M293">L277+I277+F277</f>
        <v>255000</v>
      </c>
      <c r="N277" s="49"/>
      <c r="O277" s="49"/>
      <c r="P277" s="49">
        <f aca="true" t="shared" si="103" ref="P277:P293">M277-N277-O277</f>
        <v>255000</v>
      </c>
    </row>
    <row r="278" spans="1:16" s="43" customFormat="1" ht="36.75" customHeight="1">
      <c r="A278" s="44">
        <v>3</v>
      </c>
      <c r="B278" s="38" t="s">
        <v>312</v>
      </c>
      <c r="C278" s="46">
        <v>85000</v>
      </c>
      <c r="D278" s="47">
        <v>18</v>
      </c>
      <c r="E278" s="48">
        <f t="shared" si="98"/>
        <v>1</v>
      </c>
      <c r="F278" s="49">
        <f t="shared" si="96"/>
        <v>85000</v>
      </c>
      <c r="G278" s="55">
        <v>6</v>
      </c>
      <c r="H278" s="48">
        <f t="shared" si="99"/>
        <v>0.5</v>
      </c>
      <c r="I278" s="49">
        <f t="shared" si="97"/>
        <v>42500</v>
      </c>
      <c r="J278" s="55">
        <v>21</v>
      </c>
      <c r="K278" s="48">
        <f t="shared" si="100"/>
        <v>1</v>
      </c>
      <c r="L278" s="49">
        <f t="shared" si="101"/>
        <v>85000</v>
      </c>
      <c r="M278" s="49">
        <f t="shared" si="102"/>
        <v>212500</v>
      </c>
      <c r="N278" s="49"/>
      <c r="O278" s="49"/>
      <c r="P278" s="49">
        <f t="shared" si="103"/>
        <v>212500</v>
      </c>
    </row>
    <row r="279" spans="1:16" s="43" customFormat="1" ht="36.75" customHeight="1">
      <c r="A279" s="44">
        <v>4</v>
      </c>
      <c r="B279" s="38" t="s">
        <v>313</v>
      </c>
      <c r="C279" s="46">
        <v>85000</v>
      </c>
      <c r="D279" s="47">
        <v>16</v>
      </c>
      <c r="E279" s="48">
        <f t="shared" si="98"/>
        <v>1</v>
      </c>
      <c r="F279" s="49">
        <f t="shared" si="96"/>
        <v>85000</v>
      </c>
      <c r="G279" s="55">
        <v>18</v>
      </c>
      <c r="H279" s="48">
        <f t="shared" si="99"/>
        <v>1</v>
      </c>
      <c r="I279" s="49">
        <f t="shared" si="97"/>
        <v>85000</v>
      </c>
      <c r="J279" s="55">
        <v>20</v>
      </c>
      <c r="K279" s="48">
        <f t="shared" si="100"/>
        <v>1</v>
      </c>
      <c r="L279" s="49">
        <f t="shared" si="101"/>
        <v>85000</v>
      </c>
      <c r="M279" s="49">
        <f t="shared" si="102"/>
        <v>255000</v>
      </c>
      <c r="N279" s="49"/>
      <c r="O279" s="49"/>
      <c r="P279" s="49">
        <f t="shared" si="103"/>
        <v>255000</v>
      </c>
    </row>
    <row r="280" spans="1:16" s="43" customFormat="1" ht="36.75" customHeight="1">
      <c r="A280" s="44">
        <v>5</v>
      </c>
      <c r="B280" s="38" t="s">
        <v>314</v>
      </c>
      <c r="C280" s="46">
        <v>85000</v>
      </c>
      <c r="D280" s="47">
        <v>19</v>
      </c>
      <c r="E280" s="48">
        <f t="shared" si="98"/>
        <v>1</v>
      </c>
      <c r="F280" s="49">
        <f t="shared" si="96"/>
        <v>85000</v>
      </c>
      <c r="G280" s="55">
        <v>19</v>
      </c>
      <c r="H280" s="48">
        <f t="shared" si="99"/>
        <v>1</v>
      </c>
      <c r="I280" s="49">
        <f t="shared" si="97"/>
        <v>85000</v>
      </c>
      <c r="J280" s="55">
        <v>21</v>
      </c>
      <c r="K280" s="48">
        <f t="shared" si="100"/>
        <v>1</v>
      </c>
      <c r="L280" s="49">
        <f t="shared" si="101"/>
        <v>85000</v>
      </c>
      <c r="M280" s="49">
        <f t="shared" si="102"/>
        <v>255000</v>
      </c>
      <c r="N280" s="49"/>
      <c r="O280" s="49"/>
      <c r="P280" s="49">
        <f t="shared" si="103"/>
        <v>255000</v>
      </c>
    </row>
    <row r="281" spans="1:16" s="43" customFormat="1" ht="36.75" customHeight="1">
      <c r="A281" s="44">
        <v>6</v>
      </c>
      <c r="B281" s="38" t="s">
        <v>315</v>
      </c>
      <c r="C281" s="46">
        <v>85000</v>
      </c>
      <c r="D281" s="47">
        <v>17</v>
      </c>
      <c r="E281" s="48">
        <f t="shared" si="98"/>
        <v>1</v>
      </c>
      <c r="F281" s="49">
        <f t="shared" si="96"/>
        <v>85000</v>
      </c>
      <c r="G281" s="55">
        <v>18</v>
      </c>
      <c r="H281" s="48">
        <f t="shared" si="99"/>
        <v>1</v>
      </c>
      <c r="I281" s="49">
        <f t="shared" si="97"/>
        <v>85000</v>
      </c>
      <c r="J281" s="55">
        <v>19</v>
      </c>
      <c r="K281" s="48">
        <f t="shared" si="100"/>
        <v>1</v>
      </c>
      <c r="L281" s="49">
        <f t="shared" si="101"/>
        <v>85000</v>
      </c>
      <c r="M281" s="49">
        <f t="shared" si="102"/>
        <v>255000</v>
      </c>
      <c r="N281" s="49"/>
      <c r="O281" s="49"/>
      <c r="P281" s="49">
        <f t="shared" si="103"/>
        <v>255000</v>
      </c>
    </row>
    <row r="282" spans="1:16" s="43" customFormat="1" ht="36.75" customHeight="1">
      <c r="A282" s="44">
        <v>7</v>
      </c>
      <c r="B282" s="38" t="s">
        <v>316</v>
      </c>
      <c r="C282" s="46">
        <v>85000</v>
      </c>
      <c r="D282" s="47">
        <v>15</v>
      </c>
      <c r="E282" s="48">
        <f t="shared" si="98"/>
        <v>0.75</v>
      </c>
      <c r="F282" s="49">
        <f t="shared" si="96"/>
        <v>63750</v>
      </c>
      <c r="G282" s="55">
        <v>18</v>
      </c>
      <c r="H282" s="48">
        <f t="shared" si="99"/>
        <v>1</v>
      </c>
      <c r="I282" s="49">
        <f t="shared" si="97"/>
        <v>85000</v>
      </c>
      <c r="J282" s="55">
        <v>19</v>
      </c>
      <c r="K282" s="48">
        <f t="shared" si="100"/>
        <v>1</v>
      </c>
      <c r="L282" s="49">
        <f t="shared" si="101"/>
        <v>85000</v>
      </c>
      <c r="M282" s="49">
        <f t="shared" si="102"/>
        <v>233750</v>
      </c>
      <c r="N282" s="49"/>
      <c r="O282" s="49"/>
      <c r="P282" s="49">
        <f t="shared" si="103"/>
        <v>233750</v>
      </c>
    </row>
    <row r="283" spans="1:16" s="43" customFormat="1" ht="36.75" customHeight="1">
      <c r="A283" s="44">
        <v>8</v>
      </c>
      <c r="B283" s="38" t="s">
        <v>317</v>
      </c>
      <c r="C283" s="46">
        <v>85000</v>
      </c>
      <c r="D283" s="47">
        <v>14</v>
      </c>
      <c r="E283" s="48">
        <f t="shared" si="98"/>
        <v>0.75</v>
      </c>
      <c r="F283" s="49">
        <f t="shared" si="96"/>
        <v>63750</v>
      </c>
      <c r="G283" s="55">
        <v>16</v>
      </c>
      <c r="H283" s="48">
        <f t="shared" si="99"/>
        <v>1</v>
      </c>
      <c r="I283" s="49">
        <f t="shared" si="97"/>
        <v>85000</v>
      </c>
      <c r="J283" s="55">
        <v>20</v>
      </c>
      <c r="K283" s="48">
        <f t="shared" si="100"/>
        <v>1</v>
      </c>
      <c r="L283" s="49">
        <f t="shared" si="101"/>
        <v>85000</v>
      </c>
      <c r="M283" s="49">
        <f t="shared" si="102"/>
        <v>233750</v>
      </c>
      <c r="N283" s="49"/>
      <c r="O283" s="49"/>
      <c r="P283" s="49">
        <f t="shared" si="103"/>
        <v>233750</v>
      </c>
    </row>
    <row r="284" spans="1:16" s="43" customFormat="1" ht="36.75" customHeight="1">
      <c r="A284" s="44">
        <v>9</v>
      </c>
      <c r="B284" s="38" t="s">
        <v>318</v>
      </c>
      <c r="C284" s="46">
        <v>85000</v>
      </c>
      <c r="D284" s="47">
        <v>14</v>
      </c>
      <c r="E284" s="48">
        <f t="shared" si="98"/>
        <v>0.75</v>
      </c>
      <c r="F284" s="49">
        <f t="shared" si="96"/>
        <v>63750</v>
      </c>
      <c r="G284" s="55">
        <v>21</v>
      </c>
      <c r="H284" s="48">
        <f t="shared" si="99"/>
        <v>1</v>
      </c>
      <c r="I284" s="49">
        <f t="shared" si="97"/>
        <v>85000</v>
      </c>
      <c r="J284" s="55">
        <v>21</v>
      </c>
      <c r="K284" s="48">
        <f t="shared" si="100"/>
        <v>1</v>
      </c>
      <c r="L284" s="49">
        <f t="shared" si="101"/>
        <v>85000</v>
      </c>
      <c r="M284" s="49">
        <f t="shared" si="102"/>
        <v>233750</v>
      </c>
      <c r="N284" s="49"/>
      <c r="O284" s="49"/>
      <c r="P284" s="49">
        <f t="shared" si="103"/>
        <v>233750</v>
      </c>
    </row>
    <row r="285" spans="1:16" s="43" customFormat="1" ht="36.75" customHeight="1">
      <c r="A285" s="44">
        <v>10</v>
      </c>
      <c r="B285" s="38" t="s">
        <v>319</v>
      </c>
      <c r="C285" s="46">
        <v>85000</v>
      </c>
      <c r="D285" s="47">
        <v>19</v>
      </c>
      <c r="E285" s="48">
        <f t="shared" si="98"/>
        <v>1</v>
      </c>
      <c r="F285" s="49">
        <f t="shared" si="96"/>
        <v>85000</v>
      </c>
      <c r="G285" s="55">
        <v>19</v>
      </c>
      <c r="H285" s="48">
        <f t="shared" si="99"/>
        <v>1</v>
      </c>
      <c r="I285" s="49">
        <f t="shared" si="97"/>
        <v>85000</v>
      </c>
      <c r="J285" s="55">
        <v>21</v>
      </c>
      <c r="K285" s="48">
        <f t="shared" si="100"/>
        <v>1</v>
      </c>
      <c r="L285" s="49">
        <f t="shared" si="101"/>
        <v>85000</v>
      </c>
      <c r="M285" s="49">
        <f t="shared" si="102"/>
        <v>255000</v>
      </c>
      <c r="N285" s="49"/>
      <c r="O285" s="49"/>
      <c r="P285" s="49">
        <f t="shared" si="103"/>
        <v>255000</v>
      </c>
    </row>
    <row r="286" spans="1:16" s="43" customFormat="1" ht="36.75" customHeight="1">
      <c r="A286" s="44">
        <v>11</v>
      </c>
      <c r="B286" s="38" t="s">
        <v>320</v>
      </c>
      <c r="C286" s="46">
        <v>85000</v>
      </c>
      <c r="D286" s="47">
        <v>18</v>
      </c>
      <c r="E286" s="48">
        <f t="shared" si="98"/>
        <v>1</v>
      </c>
      <c r="F286" s="49">
        <f t="shared" si="96"/>
        <v>85000</v>
      </c>
      <c r="G286" s="55">
        <v>20</v>
      </c>
      <c r="H286" s="48">
        <f t="shared" si="99"/>
        <v>1</v>
      </c>
      <c r="I286" s="49">
        <f t="shared" si="97"/>
        <v>85000</v>
      </c>
      <c r="J286" s="55">
        <v>21</v>
      </c>
      <c r="K286" s="48">
        <f t="shared" si="100"/>
        <v>1</v>
      </c>
      <c r="L286" s="49">
        <f t="shared" si="101"/>
        <v>85000</v>
      </c>
      <c r="M286" s="49">
        <f t="shared" si="102"/>
        <v>255000</v>
      </c>
      <c r="N286" s="49"/>
      <c r="O286" s="49"/>
      <c r="P286" s="49">
        <f t="shared" si="103"/>
        <v>255000</v>
      </c>
    </row>
    <row r="287" spans="1:16" s="43" customFormat="1" ht="36.75" customHeight="1">
      <c r="A287" s="44">
        <v>12</v>
      </c>
      <c r="B287" s="38" t="s">
        <v>142</v>
      </c>
      <c r="C287" s="46">
        <v>85000</v>
      </c>
      <c r="D287" s="47">
        <v>18</v>
      </c>
      <c r="E287" s="48">
        <f t="shared" si="98"/>
        <v>1</v>
      </c>
      <c r="F287" s="49">
        <f t="shared" si="96"/>
        <v>85000</v>
      </c>
      <c r="G287" s="55">
        <v>20</v>
      </c>
      <c r="H287" s="48">
        <f t="shared" si="99"/>
        <v>1</v>
      </c>
      <c r="I287" s="49">
        <f t="shared" si="97"/>
        <v>85000</v>
      </c>
      <c r="J287" s="55">
        <v>21</v>
      </c>
      <c r="K287" s="48">
        <f t="shared" si="100"/>
        <v>1</v>
      </c>
      <c r="L287" s="49">
        <f t="shared" si="101"/>
        <v>85000</v>
      </c>
      <c r="M287" s="49">
        <f t="shared" si="102"/>
        <v>255000</v>
      </c>
      <c r="N287" s="49"/>
      <c r="O287" s="49"/>
      <c r="P287" s="49">
        <f t="shared" si="103"/>
        <v>255000</v>
      </c>
    </row>
    <row r="288" spans="1:16" s="43" customFormat="1" ht="36.75" customHeight="1">
      <c r="A288" s="44">
        <v>13</v>
      </c>
      <c r="B288" s="38" t="s">
        <v>321</v>
      </c>
      <c r="C288" s="46">
        <v>85000</v>
      </c>
      <c r="D288" s="47">
        <v>18</v>
      </c>
      <c r="E288" s="48">
        <f t="shared" si="98"/>
        <v>1</v>
      </c>
      <c r="F288" s="49">
        <f t="shared" si="96"/>
        <v>85000</v>
      </c>
      <c r="G288" s="55">
        <v>21</v>
      </c>
      <c r="H288" s="48">
        <f t="shared" si="99"/>
        <v>1</v>
      </c>
      <c r="I288" s="49">
        <f t="shared" si="97"/>
        <v>85000</v>
      </c>
      <c r="J288" s="55">
        <v>21</v>
      </c>
      <c r="K288" s="48">
        <f t="shared" si="100"/>
        <v>1</v>
      </c>
      <c r="L288" s="49">
        <f t="shared" si="101"/>
        <v>85000</v>
      </c>
      <c r="M288" s="49">
        <f t="shared" si="102"/>
        <v>255000</v>
      </c>
      <c r="N288" s="49"/>
      <c r="O288" s="49"/>
      <c r="P288" s="49">
        <f t="shared" si="103"/>
        <v>255000</v>
      </c>
    </row>
    <row r="289" spans="1:16" s="43" customFormat="1" ht="36.75" customHeight="1">
      <c r="A289" s="44">
        <v>14</v>
      </c>
      <c r="B289" s="38" t="s">
        <v>322</v>
      </c>
      <c r="C289" s="46">
        <v>85000</v>
      </c>
      <c r="D289" s="47">
        <v>18</v>
      </c>
      <c r="E289" s="48">
        <f t="shared" si="98"/>
        <v>1</v>
      </c>
      <c r="F289" s="49">
        <f t="shared" si="96"/>
        <v>85000</v>
      </c>
      <c r="G289" s="55">
        <v>20</v>
      </c>
      <c r="H289" s="48">
        <f t="shared" si="99"/>
        <v>1</v>
      </c>
      <c r="I289" s="49">
        <f t="shared" si="97"/>
        <v>85000</v>
      </c>
      <c r="J289" s="55">
        <v>21</v>
      </c>
      <c r="K289" s="48">
        <f t="shared" si="100"/>
        <v>1</v>
      </c>
      <c r="L289" s="49">
        <f t="shared" si="101"/>
        <v>85000</v>
      </c>
      <c r="M289" s="49">
        <f t="shared" si="102"/>
        <v>255000</v>
      </c>
      <c r="N289" s="49"/>
      <c r="O289" s="49"/>
      <c r="P289" s="49">
        <f t="shared" si="103"/>
        <v>255000</v>
      </c>
    </row>
    <row r="290" spans="1:16" s="43" customFormat="1" ht="36.75" customHeight="1">
      <c r="A290" s="44">
        <v>15</v>
      </c>
      <c r="B290" s="38" t="s">
        <v>323</v>
      </c>
      <c r="C290" s="46">
        <v>85000</v>
      </c>
      <c r="D290" s="47">
        <v>16</v>
      </c>
      <c r="E290" s="48">
        <f t="shared" si="98"/>
        <v>1</v>
      </c>
      <c r="F290" s="49">
        <f t="shared" si="96"/>
        <v>85000</v>
      </c>
      <c r="G290" s="55">
        <v>20</v>
      </c>
      <c r="H290" s="48">
        <f t="shared" si="99"/>
        <v>1</v>
      </c>
      <c r="I290" s="49">
        <f t="shared" si="97"/>
        <v>85000</v>
      </c>
      <c r="J290" s="55">
        <v>15</v>
      </c>
      <c r="K290" s="48">
        <f t="shared" si="100"/>
        <v>0.75</v>
      </c>
      <c r="L290" s="49">
        <f t="shared" si="101"/>
        <v>63750</v>
      </c>
      <c r="M290" s="49">
        <f t="shared" si="102"/>
        <v>233750</v>
      </c>
      <c r="N290" s="49"/>
      <c r="O290" s="49"/>
      <c r="P290" s="49">
        <f t="shared" si="103"/>
        <v>233750</v>
      </c>
    </row>
    <row r="291" spans="1:16" s="43" customFormat="1" ht="36.75" customHeight="1">
      <c r="A291" s="44">
        <v>16</v>
      </c>
      <c r="B291" s="38" t="s">
        <v>324</v>
      </c>
      <c r="C291" s="46">
        <v>85000</v>
      </c>
      <c r="D291" s="47">
        <v>14</v>
      </c>
      <c r="E291" s="48">
        <f t="shared" si="98"/>
        <v>0.75</v>
      </c>
      <c r="F291" s="49">
        <f t="shared" si="96"/>
        <v>63750</v>
      </c>
      <c r="G291" s="55">
        <v>9</v>
      </c>
      <c r="H291" s="48">
        <f t="shared" si="99"/>
        <v>0.5</v>
      </c>
      <c r="I291" s="49">
        <f t="shared" si="97"/>
        <v>42500</v>
      </c>
      <c r="J291" s="55">
        <v>14</v>
      </c>
      <c r="K291" s="48">
        <f t="shared" si="100"/>
        <v>0.75</v>
      </c>
      <c r="L291" s="49">
        <f t="shared" si="101"/>
        <v>63750</v>
      </c>
      <c r="M291" s="49">
        <f t="shared" si="102"/>
        <v>170000</v>
      </c>
      <c r="N291" s="49"/>
      <c r="O291" s="49"/>
      <c r="P291" s="49">
        <f t="shared" si="103"/>
        <v>170000</v>
      </c>
    </row>
    <row r="292" spans="1:16" s="43" customFormat="1" ht="36.75" customHeight="1">
      <c r="A292" s="44">
        <v>17</v>
      </c>
      <c r="B292" s="38" t="s">
        <v>325</v>
      </c>
      <c r="C292" s="46">
        <v>85000</v>
      </c>
      <c r="D292" s="47">
        <v>17</v>
      </c>
      <c r="E292" s="48">
        <f t="shared" si="98"/>
        <v>1</v>
      </c>
      <c r="F292" s="49">
        <f t="shared" si="96"/>
        <v>85000</v>
      </c>
      <c r="G292" s="55">
        <v>20</v>
      </c>
      <c r="H292" s="48">
        <f t="shared" si="99"/>
        <v>1</v>
      </c>
      <c r="I292" s="49">
        <f t="shared" si="97"/>
        <v>85000</v>
      </c>
      <c r="J292" s="55">
        <v>21</v>
      </c>
      <c r="K292" s="48">
        <f t="shared" si="100"/>
        <v>1</v>
      </c>
      <c r="L292" s="49">
        <f t="shared" si="101"/>
        <v>85000</v>
      </c>
      <c r="M292" s="49">
        <f t="shared" si="102"/>
        <v>255000</v>
      </c>
      <c r="N292" s="49"/>
      <c r="O292" s="49"/>
      <c r="P292" s="49">
        <f t="shared" si="103"/>
        <v>255000</v>
      </c>
    </row>
    <row r="293" spans="1:16" s="43" customFormat="1" ht="36.75" customHeight="1">
      <c r="A293" s="44">
        <v>18</v>
      </c>
      <c r="B293" s="38" t="s">
        <v>326</v>
      </c>
      <c r="C293" s="46">
        <v>85000</v>
      </c>
      <c r="D293" s="47">
        <v>14</v>
      </c>
      <c r="E293" s="48">
        <f t="shared" si="98"/>
        <v>0.75</v>
      </c>
      <c r="F293" s="49">
        <f t="shared" si="96"/>
        <v>63750</v>
      </c>
      <c r="G293" s="55">
        <v>18</v>
      </c>
      <c r="H293" s="48">
        <f t="shared" si="99"/>
        <v>1</v>
      </c>
      <c r="I293" s="49">
        <f t="shared" si="97"/>
        <v>85000</v>
      </c>
      <c r="J293" s="55">
        <v>21</v>
      </c>
      <c r="K293" s="48">
        <f t="shared" si="100"/>
        <v>1</v>
      </c>
      <c r="L293" s="49">
        <f t="shared" si="101"/>
        <v>85000</v>
      </c>
      <c r="M293" s="49">
        <f t="shared" si="102"/>
        <v>233750</v>
      </c>
      <c r="N293" s="49"/>
      <c r="O293" s="49"/>
      <c r="P293" s="49">
        <f t="shared" si="103"/>
        <v>233750</v>
      </c>
    </row>
    <row r="294" spans="1:16" s="43" customFormat="1" ht="36.75" customHeight="1">
      <c r="A294" s="40">
        <v>13</v>
      </c>
      <c r="B294" s="41" t="s">
        <v>60</v>
      </c>
      <c r="C294" s="42"/>
      <c r="D294" s="42"/>
      <c r="E294" s="42"/>
      <c r="F294" s="42">
        <f>SUM(F295:F330)</f>
        <v>2890000</v>
      </c>
      <c r="G294" s="42"/>
      <c r="H294" s="42"/>
      <c r="I294" s="42">
        <f>SUM(I295:I330)</f>
        <v>3017500</v>
      </c>
      <c r="J294" s="42"/>
      <c r="K294" s="42"/>
      <c r="L294" s="42">
        <f>SUM(L295:L330)</f>
        <v>2953750</v>
      </c>
      <c r="M294" s="42">
        <f>SUM(M295:M330)</f>
        <v>8861250</v>
      </c>
      <c r="N294" s="73">
        <f>SUM(N295:N330)</f>
        <v>212500</v>
      </c>
      <c r="O294" s="42">
        <f>SUM(O295:O330)</f>
        <v>0</v>
      </c>
      <c r="P294" s="42">
        <f>SUM(P295:P330)</f>
        <v>8648750</v>
      </c>
    </row>
    <row r="295" spans="1:16" s="43" customFormat="1" ht="36.75" customHeight="1">
      <c r="A295" s="44">
        <v>1</v>
      </c>
      <c r="B295" s="38" t="s">
        <v>327</v>
      </c>
      <c r="C295" s="46">
        <v>85000</v>
      </c>
      <c r="D295" s="47">
        <v>15</v>
      </c>
      <c r="E295" s="48">
        <f>IF(D295=0,0,IF(D295&lt;=5,0.25,IF(D295&lt;=10,0.5,IF(D295&lt;=15,0.75,1))))</f>
        <v>0.75</v>
      </c>
      <c r="F295" s="49">
        <f aca="true" t="shared" si="104" ref="F295:F330">C295*E295</f>
        <v>63750</v>
      </c>
      <c r="G295" s="55">
        <v>21</v>
      </c>
      <c r="H295" s="48">
        <f>IF(G295=0,0,IF(G295&lt;=5,0.25,IF(G295&lt;=10,0.5,IF(G295&lt;=15,0.75,1))))</f>
        <v>1</v>
      </c>
      <c r="I295" s="49">
        <f aca="true" t="shared" si="105" ref="I295:I330">C295*H295</f>
        <v>85000</v>
      </c>
      <c r="J295" s="55">
        <v>21</v>
      </c>
      <c r="K295" s="48">
        <f>IF(J295=0,0,IF(J295&lt;=5,0.25,IF(J295&lt;=10,0.5,IF(J295&lt;=15,0.75,1))))</f>
        <v>1</v>
      </c>
      <c r="L295" s="49">
        <f>C295*K295</f>
        <v>85000</v>
      </c>
      <c r="M295" s="49">
        <f>L295+I295+F295</f>
        <v>233750</v>
      </c>
      <c r="N295" s="74"/>
      <c r="O295" s="49"/>
      <c r="P295" s="49">
        <f>M295-N295-O295</f>
        <v>233750</v>
      </c>
    </row>
    <row r="296" spans="1:16" s="43" customFormat="1" ht="36.75" customHeight="1">
      <c r="A296" s="44">
        <v>2</v>
      </c>
      <c r="B296" s="38" t="s">
        <v>328</v>
      </c>
      <c r="C296" s="46">
        <v>85000</v>
      </c>
      <c r="D296" s="47">
        <v>14</v>
      </c>
      <c r="E296" s="48">
        <f aca="true" t="shared" si="106" ref="E296:E330">IF(D296=0,0,IF(D296&lt;=5,0.25,IF(D296&lt;=10,0.5,IF(D296&lt;=15,0.75,1))))</f>
        <v>0.75</v>
      </c>
      <c r="F296" s="49">
        <f t="shared" si="104"/>
        <v>63750</v>
      </c>
      <c r="G296" s="55">
        <v>17</v>
      </c>
      <c r="H296" s="48">
        <f aca="true" t="shared" si="107" ref="H296:H330">IF(G296=0,0,IF(G296&lt;=5,0.25,IF(G296&lt;=10,0.5,IF(G296&lt;=15,0.75,1))))</f>
        <v>1</v>
      </c>
      <c r="I296" s="49">
        <f t="shared" si="105"/>
        <v>85000</v>
      </c>
      <c r="J296" s="55">
        <v>16</v>
      </c>
      <c r="K296" s="48">
        <f aca="true" t="shared" si="108" ref="K296:K330">IF(J296=0,0,IF(J296&lt;=5,0.25,IF(J296&lt;=10,0.5,IF(J296&lt;=15,0.75,1))))</f>
        <v>1</v>
      </c>
      <c r="L296" s="49">
        <f aca="true" t="shared" si="109" ref="L296:L330">C296*K296</f>
        <v>85000</v>
      </c>
      <c r="M296" s="49">
        <f aca="true" t="shared" si="110" ref="M296:M330">L296+I296+F296</f>
        <v>233750</v>
      </c>
      <c r="N296" s="74"/>
      <c r="O296" s="49"/>
      <c r="P296" s="49">
        <f aca="true" t="shared" si="111" ref="P296:P330">M296-N296-O296</f>
        <v>233750</v>
      </c>
    </row>
    <row r="297" spans="1:16" s="43" customFormat="1" ht="36.75" customHeight="1">
      <c r="A297" s="44">
        <v>3</v>
      </c>
      <c r="B297" s="38" t="s">
        <v>329</v>
      </c>
      <c r="C297" s="46">
        <v>85000</v>
      </c>
      <c r="D297" s="47">
        <v>17</v>
      </c>
      <c r="E297" s="48">
        <f t="shared" si="106"/>
        <v>1</v>
      </c>
      <c r="F297" s="49">
        <f t="shared" si="104"/>
        <v>85000</v>
      </c>
      <c r="G297" s="55">
        <v>20</v>
      </c>
      <c r="H297" s="48">
        <f t="shared" si="107"/>
        <v>1</v>
      </c>
      <c r="I297" s="49">
        <f t="shared" si="105"/>
        <v>85000</v>
      </c>
      <c r="J297" s="55">
        <v>19</v>
      </c>
      <c r="K297" s="48">
        <f t="shared" si="108"/>
        <v>1</v>
      </c>
      <c r="L297" s="49">
        <f t="shared" si="109"/>
        <v>85000</v>
      </c>
      <c r="M297" s="49">
        <f t="shared" si="110"/>
        <v>255000</v>
      </c>
      <c r="N297" s="74"/>
      <c r="O297" s="49"/>
      <c r="P297" s="49">
        <f t="shared" si="111"/>
        <v>255000</v>
      </c>
    </row>
    <row r="298" spans="1:16" s="43" customFormat="1" ht="36.75" customHeight="1">
      <c r="A298" s="44">
        <v>4</v>
      </c>
      <c r="B298" s="38" t="s">
        <v>330</v>
      </c>
      <c r="C298" s="46">
        <v>85000</v>
      </c>
      <c r="D298" s="47">
        <v>17</v>
      </c>
      <c r="E298" s="48">
        <f t="shared" si="106"/>
        <v>1</v>
      </c>
      <c r="F298" s="49">
        <f t="shared" si="104"/>
        <v>85000</v>
      </c>
      <c r="G298" s="55">
        <v>18</v>
      </c>
      <c r="H298" s="48">
        <f t="shared" si="107"/>
        <v>1</v>
      </c>
      <c r="I298" s="49">
        <f t="shared" si="105"/>
        <v>85000</v>
      </c>
      <c r="J298" s="55">
        <v>15</v>
      </c>
      <c r="K298" s="48">
        <f t="shared" si="108"/>
        <v>0.75</v>
      </c>
      <c r="L298" s="49">
        <f t="shared" si="109"/>
        <v>63750</v>
      </c>
      <c r="M298" s="49">
        <f t="shared" si="110"/>
        <v>233750</v>
      </c>
      <c r="N298" s="74"/>
      <c r="O298" s="49"/>
      <c r="P298" s="49">
        <f t="shared" si="111"/>
        <v>233750</v>
      </c>
    </row>
    <row r="299" spans="1:16" s="43" customFormat="1" ht="36.75" customHeight="1">
      <c r="A299" s="44">
        <v>5</v>
      </c>
      <c r="B299" s="38" t="s">
        <v>331</v>
      </c>
      <c r="C299" s="46">
        <v>85000</v>
      </c>
      <c r="D299" s="47">
        <v>15</v>
      </c>
      <c r="E299" s="48">
        <f t="shared" si="106"/>
        <v>0.75</v>
      </c>
      <c r="F299" s="49">
        <f t="shared" si="104"/>
        <v>63750</v>
      </c>
      <c r="G299" s="55">
        <v>19</v>
      </c>
      <c r="H299" s="48">
        <f t="shared" si="107"/>
        <v>1</v>
      </c>
      <c r="I299" s="49">
        <f t="shared" si="105"/>
        <v>85000</v>
      </c>
      <c r="J299" s="55">
        <v>19</v>
      </c>
      <c r="K299" s="48">
        <f t="shared" si="108"/>
        <v>1</v>
      </c>
      <c r="L299" s="49">
        <f t="shared" si="109"/>
        <v>85000</v>
      </c>
      <c r="M299" s="49">
        <f t="shared" si="110"/>
        <v>233750</v>
      </c>
      <c r="N299" s="74"/>
      <c r="O299" s="49"/>
      <c r="P299" s="49">
        <f t="shared" si="111"/>
        <v>233750</v>
      </c>
    </row>
    <row r="300" spans="1:16" s="43" customFormat="1" ht="36.75" customHeight="1">
      <c r="A300" s="44">
        <v>6</v>
      </c>
      <c r="B300" s="38" t="s">
        <v>332</v>
      </c>
      <c r="C300" s="46">
        <v>85000</v>
      </c>
      <c r="D300" s="47">
        <v>15</v>
      </c>
      <c r="E300" s="48">
        <f t="shared" si="106"/>
        <v>0.75</v>
      </c>
      <c r="F300" s="49">
        <f t="shared" si="104"/>
        <v>63750</v>
      </c>
      <c r="G300" s="55">
        <v>15</v>
      </c>
      <c r="H300" s="48">
        <f t="shared" si="107"/>
        <v>0.75</v>
      </c>
      <c r="I300" s="49">
        <f t="shared" si="105"/>
        <v>63750</v>
      </c>
      <c r="J300" s="55">
        <v>18</v>
      </c>
      <c r="K300" s="48">
        <f t="shared" si="108"/>
        <v>1</v>
      </c>
      <c r="L300" s="49">
        <f t="shared" si="109"/>
        <v>85000</v>
      </c>
      <c r="M300" s="49">
        <f t="shared" si="110"/>
        <v>212500</v>
      </c>
      <c r="N300" s="74">
        <f>M300</f>
        <v>212500</v>
      </c>
      <c r="O300" s="49"/>
      <c r="P300" s="49">
        <f t="shared" si="111"/>
        <v>0</v>
      </c>
    </row>
    <row r="301" spans="1:16" s="43" customFormat="1" ht="36.75" customHeight="1">
      <c r="A301" s="44">
        <v>7</v>
      </c>
      <c r="B301" s="38" t="s">
        <v>333</v>
      </c>
      <c r="C301" s="46">
        <v>85000</v>
      </c>
      <c r="D301" s="47">
        <v>19</v>
      </c>
      <c r="E301" s="48">
        <f t="shared" si="106"/>
        <v>1</v>
      </c>
      <c r="F301" s="49">
        <f t="shared" si="104"/>
        <v>85000</v>
      </c>
      <c r="G301" s="55">
        <v>19</v>
      </c>
      <c r="H301" s="48">
        <f t="shared" si="107"/>
        <v>1</v>
      </c>
      <c r="I301" s="49">
        <f t="shared" si="105"/>
        <v>85000</v>
      </c>
      <c r="J301" s="55">
        <v>20</v>
      </c>
      <c r="K301" s="48">
        <f t="shared" si="108"/>
        <v>1</v>
      </c>
      <c r="L301" s="49">
        <f t="shared" si="109"/>
        <v>85000</v>
      </c>
      <c r="M301" s="49">
        <f t="shared" si="110"/>
        <v>255000</v>
      </c>
      <c r="N301" s="49"/>
      <c r="O301" s="49"/>
      <c r="P301" s="49">
        <f t="shared" si="111"/>
        <v>255000</v>
      </c>
    </row>
    <row r="302" spans="1:16" s="43" customFormat="1" ht="36.75" customHeight="1">
      <c r="A302" s="44">
        <v>8</v>
      </c>
      <c r="B302" s="38" t="s">
        <v>334</v>
      </c>
      <c r="C302" s="46">
        <v>85000</v>
      </c>
      <c r="D302" s="47">
        <v>18</v>
      </c>
      <c r="E302" s="48">
        <f t="shared" si="106"/>
        <v>1</v>
      </c>
      <c r="F302" s="49">
        <f t="shared" si="104"/>
        <v>85000</v>
      </c>
      <c r="G302" s="55">
        <v>17</v>
      </c>
      <c r="H302" s="48">
        <f t="shared" si="107"/>
        <v>1</v>
      </c>
      <c r="I302" s="49">
        <f t="shared" si="105"/>
        <v>85000</v>
      </c>
      <c r="J302" s="55">
        <v>20</v>
      </c>
      <c r="K302" s="48">
        <f t="shared" si="108"/>
        <v>1</v>
      </c>
      <c r="L302" s="49">
        <f t="shared" si="109"/>
        <v>85000</v>
      </c>
      <c r="M302" s="49">
        <f t="shared" si="110"/>
        <v>255000</v>
      </c>
      <c r="N302" s="49"/>
      <c r="O302" s="49"/>
      <c r="P302" s="49">
        <f t="shared" si="111"/>
        <v>255000</v>
      </c>
    </row>
    <row r="303" spans="1:16" s="43" customFormat="1" ht="36.75" customHeight="1">
      <c r="A303" s="44">
        <v>9</v>
      </c>
      <c r="B303" s="38" t="s">
        <v>114</v>
      </c>
      <c r="C303" s="46">
        <v>85000</v>
      </c>
      <c r="D303" s="47">
        <v>17</v>
      </c>
      <c r="E303" s="48">
        <f t="shared" si="106"/>
        <v>1</v>
      </c>
      <c r="F303" s="49">
        <f t="shared" si="104"/>
        <v>85000</v>
      </c>
      <c r="G303" s="55">
        <v>21</v>
      </c>
      <c r="H303" s="48">
        <f t="shared" si="107"/>
        <v>1</v>
      </c>
      <c r="I303" s="49">
        <f t="shared" si="105"/>
        <v>85000</v>
      </c>
      <c r="J303" s="55">
        <v>21</v>
      </c>
      <c r="K303" s="48">
        <f t="shared" si="108"/>
        <v>1</v>
      </c>
      <c r="L303" s="49">
        <f t="shared" si="109"/>
        <v>85000</v>
      </c>
      <c r="M303" s="49">
        <f t="shared" si="110"/>
        <v>255000</v>
      </c>
      <c r="N303" s="49"/>
      <c r="O303" s="49"/>
      <c r="P303" s="49">
        <f t="shared" si="111"/>
        <v>255000</v>
      </c>
    </row>
    <row r="304" spans="1:16" s="43" customFormat="1" ht="36.75" customHeight="1">
      <c r="A304" s="44">
        <v>10</v>
      </c>
      <c r="B304" s="38" t="s">
        <v>335</v>
      </c>
      <c r="C304" s="46">
        <v>85000</v>
      </c>
      <c r="D304" s="47">
        <v>19</v>
      </c>
      <c r="E304" s="48">
        <f t="shared" si="106"/>
        <v>1</v>
      </c>
      <c r="F304" s="49">
        <f t="shared" si="104"/>
        <v>85000</v>
      </c>
      <c r="G304" s="55">
        <v>18</v>
      </c>
      <c r="H304" s="48">
        <f t="shared" si="107"/>
        <v>1</v>
      </c>
      <c r="I304" s="49">
        <f t="shared" si="105"/>
        <v>85000</v>
      </c>
      <c r="J304" s="55">
        <v>21</v>
      </c>
      <c r="K304" s="48">
        <f t="shared" si="108"/>
        <v>1</v>
      </c>
      <c r="L304" s="49">
        <f t="shared" si="109"/>
        <v>85000</v>
      </c>
      <c r="M304" s="49">
        <f t="shared" si="110"/>
        <v>255000</v>
      </c>
      <c r="N304" s="49"/>
      <c r="O304" s="49"/>
      <c r="P304" s="49">
        <f t="shared" si="111"/>
        <v>255000</v>
      </c>
    </row>
    <row r="305" spans="1:16" s="43" customFormat="1" ht="36.75" customHeight="1">
      <c r="A305" s="44">
        <v>11</v>
      </c>
      <c r="B305" s="38" t="s">
        <v>336</v>
      </c>
      <c r="C305" s="46">
        <v>85000</v>
      </c>
      <c r="D305" s="47">
        <v>19</v>
      </c>
      <c r="E305" s="48">
        <f t="shared" si="106"/>
        <v>1</v>
      </c>
      <c r="F305" s="49">
        <f t="shared" si="104"/>
        <v>85000</v>
      </c>
      <c r="G305" s="55">
        <v>21</v>
      </c>
      <c r="H305" s="48">
        <f t="shared" si="107"/>
        <v>1</v>
      </c>
      <c r="I305" s="49">
        <f t="shared" si="105"/>
        <v>85000</v>
      </c>
      <c r="J305" s="55">
        <v>20</v>
      </c>
      <c r="K305" s="48">
        <f t="shared" si="108"/>
        <v>1</v>
      </c>
      <c r="L305" s="49">
        <f t="shared" si="109"/>
        <v>85000</v>
      </c>
      <c r="M305" s="49">
        <f t="shared" si="110"/>
        <v>255000</v>
      </c>
      <c r="N305" s="49"/>
      <c r="O305" s="49"/>
      <c r="P305" s="49">
        <f t="shared" si="111"/>
        <v>255000</v>
      </c>
    </row>
    <row r="306" spans="1:16" s="43" customFormat="1" ht="36.75" customHeight="1">
      <c r="A306" s="44">
        <v>12</v>
      </c>
      <c r="B306" s="38" t="s">
        <v>337</v>
      </c>
      <c r="C306" s="46">
        <v>85000</v>
      </c>
      <c r="D306" s="47">
        <v>19</v>
      </c>
      <c r="E306" s="48">
        <f t="shared" si="106"/>
        <v>1</v>
      </c>
      <c r="F306" s="49">
        <f t="shared" si="104"/>
        <v>85000</v>
      </c>
      <c r="G306" s="55">
        <v>21</v>
      </c>
      <c r="H306" s="48">
        <f t="shared" si="107"/>
        <v>1</v>
      </c>
      <c r="I306" s="49">
        <f t="shared" si="105"/>
        <v>85000</v>
      </c>
      <c r="J306" s="55">
        <v>21</v>
      </c>
      <c r="K306" s="48">
        <f t="shared" si="108"/>
        <v>1</v>
      </c>
      <c r="L306" s="49">
        <f t="shared" si="109"/>
        <v>85000</v>
      </c>
      <c r="M306" s="49">
        <f t="shared" si="110"/>
        <v>255000</v>
      </c>
      <c r="N306" s="49"/>
      <c r="O306" s="49"/>
      <c r="P306" s="49">
        <f t="shared" si="111"/>
        <v>255000</v>
      </c>
    </row>
    <row r="307" spans="1:16" s="43" customFormat="1" ht="36.75" customHeight="1">
      <c r="A307" s="44">
        <v>13</v>
      </c>
      <c r="B307" s="38" t="s">
        <v>338</v>
      </c>
      <c r="C307" s="46">
        <v>85000</v>
      </c>
      <c r="D307" s="47">
        <v>19</v>
      </c>
      <c r="E307" s="48">
        <f t="shared" si="106"/>
        <v>1</v>
      </c>
      <c r="F307" s="49">
        <f t="shared" si="104"/>
        <v>85000</v>
      </c>
      <c r="G307" s="55">
        <v>21</v>
      </c>
      <c r="H307" s="48">
        <f t="shared" si="107"/>
        <v>1</v>
      </c>
      <c r="I307" s="49">
        <f t="shared" si="105"/>
        <v>85000</v>
      </c>
      <c r="J307" s="55">
        <v>21</v>
      </c>
      <c r="K307" s="48">
        <f t="shared" si="108"/>
        <v>1</v>
      </c>
      <c r="L307" s="49">
        <f t="shared" si="109"/>
        <v>85000</v>
      </c>
      <c r="M307" s="49">
        <f t="shared" si="110"/>
        <v>255000</v>
      </c>
      <c r="N307" s="49"/>
      <c r="O307" s="49"/>
      <c r="P307" s="49">
        <f t="shared" si="111"/>
        <v>255000</v>
      </c>
    </row>
    <row r="308" spans="1:16" s="43" customFormat="1" ht="36.75" customHeight="1">
      <c r="A308" s="44">
        <v>14</v>
      </c>
      <c r="B308" s="38" t="s">
        <v>339</v>
      </c>
      <c r="C308" s="46">
        <v>85000</v>
      </c>
      <c r="D308" s="47">
        <v>19</v>
      </c>
      <c r="E308" s="48">
        <f t="shared" si="106"/>
        <v>1</v>
      </c>
      <c r="F308" s="49">
        <f t="shared" si="104"/>
        <v>85000</v>
      </c>
      <c r="G308" s="55">
        <v>20</v>
      </c>
      <c r="H308" s="48">
        <f t="shared" si="107"/>
        <v>1</v>
      </c>
      <c r="I308" s="49">
        <f t="shared" si="105"/>
        <v>85000</v>
      </c>
      <c r="J308" s="55">
        <v>19</v>
      </c>
      <c r="K308" s="48">
        <f t="shared" si="108"/>
        <v>1</v>
      </c>
      <c r="L308" s="49">
        <f t="shared" si="109"/>
        <v>85000</v>
      </c>
      <c r="M308" s="49">
        <f t="shared" si="110"/>
        <v>255000</v>
      </c>
      <c r="N308" s="49"/>
      <c r="O308" s="49"/>
      <c r="P308" s="49">
        <f t="shared" si="111"/>
        <v>255000</v>
      </c>
    </row>
    <row r="309" spans="1:16" s="43" customFormat="1" ht="36.75" customHeight="1">
      <c r="A309" s="44">
        <v>15</v>
      </c>
      <c r="B309" s="38" t="s">
        <v>340</v>
      </c>
      <c r="C309" s="46">
        <v>85000</v>
      </c>
      <c r="D309" s="47">
        <v>19</v>
      </c>
      <c r="E309" s="48">
        <f t="shared" si="106"/>
        <v>1</v>
      </c>
      <c r="F309" s="49">
        <f t="shared" si="104"/>
        <v>85000</v>
      </c>
      <c r="G309" s="55">
        <v>21</v>
      </c>
      <c r="H309" s="48">
        <f t="shared" si="107"/>
        <v>1</v>
      </c>
      <c r="I309" s="49">
        <f t="shared" si="105"/>
        <v>85000</v>
      </c>
      <c r="J309" s="55">
        <v>21</v>
      </c>
      <c r="K309" s="48">
        <f t="shared" si="108"/>
        <v>1</v>
      </c>
      <c r="L309" s="49">
        <f t="shared" si="109"/>
        <v>85000</v>
      </c>
      <c r="M309" s="49">
        <f t="shared" si="110"/>
        <v>255000</v>
      </c>
      <c r="N309" s="49"/>
      <c r="O309" s="49"/>
      <c r="P309" s="49">
        <f t="shared" si="111"/>
        <v>255000</v>
      </c>
    </row>
    <row r="310" spans="1:16" s="43" customFormat="1" ht="36.75" customHeight="1">
      <c r="A310" s="44">
        <v>16</v>
      </c>
      <c r="B310" s="38" t="s">
        <v>341</v>
      </c>
      <c r="C310" s="46">
        <v>85000</v>
      </c>
      <c r="D310" s="47">
        <v>19</v>
      </c>
      <c r="E310" s="48">
        <f t="shared" si="106"/>
        <v>1</v>
      </c>
      <c r="F310" s="49">
        <f t="shared" si="104"/>
        <v>85000</v>
      </c>
      <c r="G310" s="55">
        <v>21</v>
      </c>
      <c r="H310" s="48">
        <f t="shared" si="107"/>
        <v>1</v>
      </c>
      <c r="I310" s="49">
        <f t="shared" si="105"/>
        <v>85000</v>
      </c>
      <c r="J310" s="55">
        <v>21</v>
      </c>
      <c r="K310" s="48">
        <f t="shared" si="108"/>
        <v>1</v>
      </c>
      <c r="L310" s="49">
        <f t="shared" si="109"/>
        <v>85000</v>
      </c>
      <c r="M310" s="49">
        <f t="shared" si="110"/>
        <v>255000</v>
      </c>
      <c r="N310" s="49"/>
      <c r="O310" s="49"/>
      <c r="P310" s="49">
        <f t="shared" si="111"/>
        <v>255000</v>
      </c>
    </row>
    <row r="311" spans="1:16" s="43" customFormat="1" ht="36.75" customHeight="1">
      <c r="A311" s="44">
        <v>17</v>
      </c>
      <c r="B311" s="38" t="s">
        <v>342</v>
      </c>
      <c r="C311" s="46">
        <v>85000</v>
      </c>
      <c r="D311" s="47">
        <v>18</v>
      </c>
      <c r="E311" s="48">
        <f t="shared" si="106"/>
        <v>1</v>
      </c>
      <c r="F311" s="49">
        <f t="shared" si="104"/>
        <v>85000</v>
      </c>
      <c r="G311" s="55">
        <v>20</v>
      </c>
      <c r="H311" s="48">
        <f t="shared" si="107"/>
        <v>1</v>
      </c>
      <c r="I311" s="49">
        <f t="shared" si="105"/>
        <v>85000</v>
      </c>
      <c r="J311" s="55">
        <v>20</v>
      </c>
      <c r="K311" s="48">
        <f t="shared" si="108"/>
        <v>1</v>
      </c>
      <c r="L311" s="49">
        <f t="shared" si="109"/>
        <v>85000</v>
      </c>
      <c r="M311" s="49">
        <f t="shared" si="110"/>
        <v>255000</v>
      </c>
      <c r="N311" s="49"/>
      <c r="O311" s="49"/>
      <c r="P311" s="49">
        <f t="shared" si="111"/>
        <v>255000</v>
      </c>
    </row>
    <row r="312" spans="1:16" s="43" customFormat="1" ht="36.75" customHeight="1">
      <c r="A312" s="44">
        <v>18</v>
      </c>
      <c r="B312" s="38" t="s">
        <v>343</v>
      </c>
      <c r="C312" s="46">
        <v>85000</v>
      </c>
      <c r="D312" s="47">
        <v>19</v>
      </c>
      <c r="E312" s="48">
        <f t="shared" si="106"/>
        <v>1</v>
      </c>
      <c r="F312" s="49">
        <f t="shared" si="104"/>
        <v>85000</v>
      </c>
      <c r="G312" s="55">
        <v>18</v>
      </c>
      <c r="H312" s="48">
        <f t="shared" si="107"/>
        <v>1</v>
      </c>
      <c r="I312" s="49">
        <f t="shared" si="105"/>
        <v>85000</v>
      </c>
      <c r="J312" s="55">
        <v>21</v>
      </c>
      <c r="K312" s="48">
        <f t="shared" si="108"/>
        <v>1</v>
      </c>
      <c r="L312" s="49">
        <f t="shared" si="109"/>
        <v>85000</v>
      </c>
      <c r="M312" s="49">
        <f t="shared" si="110"/>
        <v>255000</v>
      </c>
      <c r="N312" s="49"/>
      <c r="O312" s="49"/>
      <c r="P312" s="49">
        <f t="shared" si="111"/>
        <v>255000</v>
      </c>
    </row>
    <row r="313" spans="1:16" s="43" customFormat="1" ht="36.75" customHeight="1">
      <c r="A313" s="44">
        <v>19</v>
      </c>
      <c r="B313" s="38" t="s">
        <v>344</v>
      </c>
      <c r="C313" s="46">
        <v>85000</v>
      </c>
      <c r="D313" s="47">
        <v>15</v>
      </c>
      <c r="E313" s="48">
        <f t="shared" si="106"/>
        <v>0.75</v>
      </c>
      <c r="F313" s="49">
        <f t="shared" si="104"/>
        <v>63750</v>
      </c>
      <c r="G313" s="55">
        <v>20</v>
      </c>
      <c r="H313" s="48">
        <f t="shared" si="107"/>
        <v>1</v>
      </c>
      <c r="I313" s="49">
        <f t="shared" si="105"/>
        <v>85000</v>
      </c>
      <c r="J313" s="55">
        <v>21</v>
      </c>
      <c r="K313" s="48">
        <f t="shared" si="108"/>
        <v>1</v>
      </c>
      <c r="L313" s="49">
        <f t="shared" si="109"/>
        <v>85000</v>
      </c>
      <c r="M313" s="49">
        <f t="shared" si="110"/>
        <v>233750</v>
      </c>
      <c r="N313" s="49"/>
      <c r="O313" s="49"/>
      <c r="P313" s="49">
        <f t="shared" si="111"/>
        <v>233750</v>
      </c>
    </row>
    <row r="314" spans="1:16" s="43" customFormat="1" ht="36.75" customHeight="1">
      <c r="A314" s="44">
        <v>20</v>
      </c>
      <c r="B314" s="38" t="s">
        <v>345</v>
      </c>
      <c r="C314" s="46">
        <v>85000</v>
      </c>
      <c r="D314" s="47">
        <v>19</v>
      </c>
      <c r="E314" s="48">
        <f t="shared" si="106"/>
        <v>1</v>
      </c>
      <c r="F314" s="49">
        <f t="shared" si="104"/>
        <v>85000</v>
      </c>
      <c r="G314" s="55">
        <v>21</v>
      </c>
      <c r="H314" s="48">
        <f t="shared" si="107"/>
        <v>1</v>
      </c>
      <c r="I314" s="49">
        <f t="shared" si="105"/>
        <v>85000</v>
      </c>
      <c r="J314" s="55">
        <v>20</v>
      </c>
      <c r="K314" s="48">
        <f t="shared" si="108"/>
        <v>1</v>
      </c>
      <c r="L314" s="49">
        <f t="shared" si="109"/>
        <v>85000</v>
      </c>
      <c r="M314" s="49">
        <f t="shared" si="110"/>
        <v>255000</v>
      </c>
      <c r="N314" s="49"/>
      <c r="O314" s="49"/>
      <c r="P314" s="49">
        <f t="shared" si="111"/>
        <v>255000</v>
      </c>
    </row>
    <row r="315" spans="1:16" s="43" customFormat="1" ht="36.75" customHeight="1">
      <c r="A315" s="44">
        <v>21</v>
      </c>
      <c r="B315" s="38" t="s">
        <v>346</v>
      </c>
      <c r="C315" s="46">
        <v>85000</v>
      </c>
      <c r="D315" s="47">
        <v>19</v>
      </c>
      <c r="E315" s="48">
        <f t="shared" si="106"/>
        <v>1</v>
      </c>
      <c r="F315" s="49">
        <f t="shared" si="104"/>
        <v>85000</v>
      </c>
      <c r="G315" s="55">
        <v>18</v>
      </c>
      <c r="H315" s="48">
        <f t="shared" si="107"/>
        <v>1</v>
      </c>
      <c r="I315" s="49">
        <f t="shared" si="105"/>
        <v>85000</v>
      </c>
      <c r="J315" s="55">
        <v>20</v>
      </c>
      <c r="K315" s="48">
        <f t="shared" si="108"/>
        <v>1</v>
      </c>
      <c r="L315" s="49">
        <f t="shared" si="109"/>
        <v>85000</v>
      </c>
      <c r="M315" s="49">
        <f t="shared" si="110"/>
        <v>255000</v>
      </c>
      <c r="N315" s="49"/>
      <c r="O315" s="49"/>
      <c r="P315" s="49">
        <f t="shared" si="111"/>
        <v>255000</v>
      </c>
    </row>
    <row r="316" spans="1:16" s="43" customFormat="1" ht="36.75" customHeight="1">
      <c r="A316" s="44">
        <v>22</v>
      </c>
      <c r="B316" s="38" t="s">
        <v>347</v>
      </c>
      <c r="C316" s="46">
        <v>85000</v>
      </c>
      <c r="D316" s="47">
        <v>13</v>
      </c>
      <c r="E316" s="48">
        <f t="shared" si="106"/>
        <v>0.75</v>
      </c>
      <c r="F316" s="49">
        <f t="shared" si="104"/>
        <v>63750</v>
      </c>
      <c r="G316" s="55">
        <v>17</v>
      </c>
      <c r="H316" s="48">
        <f t="shared" si="107"/>
        <v>1</v>
      </c>
      <c r="I316" s="49">
        <f t="shared" si="105"/>
        <v>85000</v>
      </c>
      <c r="J316" s="55">
        <v>18</v>
      </c>
      <c r="K316" s="48">
        <f t="shared" si="108"/>
        <v>1</v>
      </c>
      <c r="L316" s="49">
        <f t="shared" si="109"/>
        <v>85000</v>
      </c>
      <c r="M316" s="49">
        <f t="shared" si="110"/>
        <v>233750</v>
      </c>
      <c r="N316" s="49"/>
      <c r="O316" s="49"/>
      <c r="P316" s="49">
        <f t="shared" si="111"/>
        <v>233750</v>
      </c>
    </row>
    <row r="317" spans="1:16" s="43" customFormat="1" ht="36.75" customHeight="1">
      <c r="A317" s="44">
        <v>23</v>
      </c>
      <c r="B317" s="38" t="s">
        <v>348</v>
      </c>
      <c r="C317" s="46">
        <v>85000</v>
      </c>
      <c r="D317" s="47">
        <v>18</v>
      </c>
      <c r="E317" s="48">
        <f t="shared" si="106"/>
        <v>1</v>
      </c>
      <c r="F317" s="49">
        <f t="shared" si="104"/>
        <v>85000</v>
      </c>
      <c r="G317" s="55">
        <v>20</v>
      </c>
      <c r="H317" s="48">
        <f t="shared" si="107"/>
        <v>1</v>
      </c>
      <c r="I317" s="49">
        <f t="shared" si="105"/>
        <v>85000</v>
      </c>
      <c r="J317" s="55">
        <v>20</v>
      </c>
      <c r="K317" s="48">
        <f t="shared" si="108"/>
        <v>1</v>
      </c>
      <c r="L317" s="49">
        <f t="shared" si="109"/>
        <v>85000</v>
      </c>
      <c r="M317" s="49">
        <f t="shared" si="110"/>
        <v>255000</v>
      </c>
      <c r="N317" s="49"/>
      <c r="O317" s="49"/>
      <c r="P317" s="49">
        <f t="shared" si="111"/>
        <v>255000</v>
      </c>
    </row>
    <row r="318" spans="1:16" s="43" customFormat="1" ht="36.75" customHeight="1">
      <c r="A318" s="44">
        <v>24</v>
      </c>
      <c r="B318" s="38" t="s">
        <v>349</v>
      </c>
      <c r="C318" s="46">
        <v>85000</v>
      </c>
      <c r="D318" s="47">
        <v>15</v>
      </c>
      <c r="E318" s="48">
        <f t="shared" si="106"/>
        <v>0.75</v>
      </c>
      <c r="F318" s="49">
        <f t="shared" si="104"/>
        <v>63750</v>
      </c>
      <c r="G318" s="55">
        <v>20</v>
      </c>
      <c r="H318" s="48">
        <f t="shared" si="107"/>
        <v>1</v>
      </c>
      <c r="I318" s="49">
        <f t="shared" si="105"/>
        <v>85000</v>
      </c>
      <c r="J318" s="55">
        <v>20</v>
      </c>
      <c r="K318" s="48">
        <f t="shared" si="108"/>
        <v>1</v>
      </c>
      <c r="L318" s="49">
        <f t="shared" si="109"/>
        <v>85000</v>
      </c>
      <c r="M318" s="49">
        <f t="shared" si="110"/>
        <v>233750</v>
      </c>
      <c r="N318" s="49"/>
      <c r="O318" s="49"/>
      <c r="P318" s="49">
        <f t="shared" si="111"/>
        <v>233750</v>
      </c>
    </row>
    <row r="319" spans="1:16" s="43" customFormat="1" ht="36.75" customHeight="1">
      <c r="A319" s="44">
        <v>25</v>
      </c>
      <c r="B319" s="38" t="s">
        <v>350</v>
      </c>
      <c r="C319" s="46">
        <v>85000</v>
      </c>
      <c r="D319" s="49">
        <v>19</v>
      </c>
      <c r="E319" s="48">
        <f t="shared" si="106"/>
        <v>1</v>
      </c>
      <c r="F319" s="49">
        <f t="shared" si="104"/>
        <v>85000</v>
      </c>
      <c r="G319" s="55">
        <v>14</v>
      </c>
      <c r="H319" s="48">
        <f t="shared" si="107"/>
        <v>0.75</v>
      </c>
      <c r="I319" s="49">
        <f t="shared" si="105"/>
        <v>63750</v>
      </c>
      <c r="J319" s="55">
        <v>7</v>
      </c>
      <c r="K319" s="48">
        <f t="shared" si="108"/>
        <v>0.5</v>
      </c>
      <c r="L319" s="49">
        <f t="shared" si="109"/>
        <v>42500</v>
      </c>
      <c r="M319" s="49">
        <f t="shared" si="110"/>
        <v>191250</v>
      </c>
      <c r="N319" s="49"/>
      <c r="O319" s="49"/>
      <c r="P319" s="49">
        <f t="shared" si="111"/>
        <v>191250</v>
      </c>
    </row>
    <row r="320" spans="1:16" s="43" customFormat="1" ht="36.75" customHeight="1">
      <c r="A320" s="44">
        <v>26</v>
      </c>
      <c r="B320" s="38" t="s">
        <v>351</v>
      </c>
      <c r="C320" s="46">
        <v>85000</v>
      </c>
      <c r="D320" s="47">
        <v>19</v>
      </c>
      <c r="E320" s="48">
        <f t="shared" si="106"/>
        <v>1</v>
      </c>
      <c r="F320" s="49">
        <f t="shared" si="104"/>
        <v>85000</v>
      </c>
      <c r="G320" s="55">
        <v>20</v>
      </c>
      <c r="H320" s="48">
        <f t="shared" si="107"/>
        <v>1</v>
      </c>
      <c r="I320" s="49">
        <f t="shared" si="105"/>
        <v>85000</v>
      </c>
      <c r="J320" s="55">
        <v>20</v>
      </c>
      <c r="K320" s="48">
        <f t="shared" si="108"/>
        <v>1</v>
      </c>
      <c r="L320" s="49">
        <f t="shared" si="109"/>
        <v>85000</v>
      </c>
      <c r="M320" s="49">
        <f t="shared" si="110"/>
        <v>255000</v>
      </c>
      <c r="N320" s="49"/>
      <c r="O320" s="49"/>
      <c r="P320" s="49">
        <f t="shared" si="111"/>
        <v>255000</v>
      </c>
    </row>
    <row r="321" spans="1:16" s="43" customFormat="1" ht="36.75" customHeight="1">
      <c r="A321" s="44">
        <v>27</v>
      </c>
      <c r="B321" s="38" t="s">
        <v>352</v>
      </c>
      <c r="C321" s="46">
        <v>85000</v>
      </c>
      <c r="D321" s="47">
        <v>19</v>
      </c>
      <c r="E321" s="48">
        <f t="shared" si="106"/>
        <v>1</v>
      </c>
      <c r="F321" s="49">
        <f t="shared" si="104"/>
        <v>85000</v>
      </c>
      <c r="G321" s="55">
        <v>20</v>
      </c>
      <c r="H321" s="48">
        <f t="shared" si="107"/>
        <v>1</v>
      </c>
      <c r="I321" s="49">
        <f t="shared" si="105"/>
        <v>85000</v>
      </c>
      <c r="J321" s="55">
        <v>13</v>
      </c>
      <c r="K321" s="48">
        <f t="shared" si="108"/>
        <v>0.75</v>
      </c>
      <c r="L321" s="49">
        <f t="shared" si="109"/>
        <v>63750</v>
      </c>
      <c r="M321" s="49">
        <f t="shared" si="110"/>
        <v>233750</v>
      </c>
      <c r="N321" s="49"/>
      <c r="O321" s="49"/>
      <c r="P321" s="49">
        <f t="shared" si="111"/>
        <v>233750</v>
      </c>
    </row>
    <row r="322" spans="1:16" s="43" customFormat="1" ht="36.75" customHeight="1">
      <c r="A322" s="44">
        <v>28</v>
      </c>
      <c r="B322" s="38" t="s">
        <v>353</v>
      </c>
      <c r="C322" s="46">
        <v>85000</v>
      </c>
      <c r="D322" s="47">
        <v>14</v>
      </c>
      <c r="E322" s="48">
        <f t="shared" si="106"/>
        <v>0.75</v>
      </c>
      <c r="F322" s="49">
        <f t="shared" si="104"/>
        <v>63750</v>
      </c>
      <c r="G322" s="55">
        <v>21</v>
      </c>
      <c r="H322" s="48">
        <f t="shared" si="107"/>
        <v>1</v>
      </c>
      <c r="I322" s="49">
        <f t="shared" si="105"/>
        <v>85000</v>
      </c>
      <c r="J322" s="55">
        <v>15</v>
      </c>
      <c r="K322" s="48">
        <f t="shared" si="108"/>
        <v>0.75</v>
      </c>
      <c r="L322" s="49">
        <f t="shared" si="109"/>
        <v>63750</v>
      </c>
      <c r="M322" s="49">
        <f t="shared" si="110"/>
        <v>212500</v>
      </c>
      <c r="N322" s="49"/>
      <c r="O322" s="49"/>
      <c r="P322" s="49">
        <f t="shared" si="111"/>
        <v>212500</v>
      </c>
    </row>
    <row r="323" spans="1:16" s="43" customFormat="1" ht="36.75" customHeight="1">
      <c r="A323" s="44">
        <v>29</v>
      </c>
      <c r="B323" s="38" t="s">
        <v>354</v>
      </c>
      <c r="C323" s="46">
        <v>85000</v>
      </c>
      <c r="D323" s="47">
        <v>19</v>
      </c>
      <c r="E323" s="48">
        <f t="shared" si="106"/>
        <v>1</v>
      </c>
      <c r="F323" s="49">
        <f t="shared" si="104"/>
        <v>85000</v>
      </c>
      <c r="G323" s="55">
        <v>20</v>
      </c>
      <c r="H323" s="48">
        <f t="shared" si="107"/>
        <v>1</v>
      </c>
      <c r="I323" s="49">
        <f t="shared" si="105"/>
        <v>85000</v>
      </c>
      <c r="J323" s="55">
        <v>21</v>
      </c>
      <c r="K323" s="48">
        <f t="shared" si="108"/>
        <v>1</v>
      </c>
      <c r="L323" s="49">
        <f t="shared" si="109"/>
        <v>85000</v>
      </c>
      <c r="M323" s="49">
        <f t="shared" si="110"/>
        <v>255000</v>
      </c>
      <c r="N323" s="49"/>
      <c r="O323" s="49"/>
      <c r="P323" s="49">
        <f t="shared" si="111"/>
        <v>255000</v>
      </c>
    </row>
    <row r="324" spans="1:16" s="43" customFormat="1" ht="36.75" customHeight="1">
      <c r="A324" s="44">
        <v>30</v>
      </c>
      <c r="B324" s="38" t="s">
        <v>355</v>
      </c>
      <c r="C324" s="46">
        <v>85000</v>
      </c>
      <c r="D324" s="47">
        <v>19</v>
      </c>
      <c r="E324" s="48">
        <f t="shared" si="106"/>
        <v>1</v>
      </c>
      <c r="F324" s="49">
        <f t="shared" si="104"/>
        <v>85000</v>
      </c>
      <c r="G324" s="55">
        <v>19</v>
      </c>
      <c r="H324" s="48">
        <f t="shared" si="107"/>
        <v>1</v>
      </c>
      <c r="I324" s="49">
        <f t="shared" si="105"/>
        <v>85000</v>
      </c>
      <c r="J324" s="55">
        <v>20</v>
      </c>
      <c r="K324" s="48">
        <f t="shared" si="108"/>
        <v>1</v>
      </c>
      <c r="L324" s="49">
        <f t="shared" si="109"/>
        <v>85000</v>
      </c>
      <c r="M324" s="49">
        <f t="shared" si="110"/>
        <v>255000</v>
      </c>
      <c r="N324" s="49"/>
      <c r="O324" s="49"/>
      <c r="P324" s="49">
        <f t="shared" si="111"/>
        <v>255000</v>
      </c>
    </row>
    <row r="325" spans="1:16" s="43" customFormat="1" ht="36.75" customHeight="1">
      <c r="A325" s="44">
        <v>31</v>
      </c>
      <c r="B325" s="38" t="s">
        <v>356</v>
      </c>
      <c r="C325" s="46">
        <v>85000</v>
      </c>
      <c r="D325" s="47">
        <v>19</v>
      </c>
      <c r="E325" s="48">
        <f t="shared" si="106"/>
        <v>1</v>
      </c>
      <c r="F325" s="49">
        <f t="shared" si="104"/>
        <v>85000</v>
      </c>
      <c r="G325" s="55">
        <v>21</v>
      </c>
      <c r="H325" s="48">
        <f t="shared" si="107"/>
        <v>1</v>
      </c>
      <c r="I325" s="49">
        <f t="shared" si="105"/>
        <v>85000</v>
      </c>
      <c r="J325" s="55">
        <v>21</v>
      </c>
      <c r="K325" s="48">
        <f t="shared" si="108"/>
        <v>1</v>
      </c>
      <c r="L325" s="49">
        <f t="shared" si="109"/>
        <v>85000</v>
      </c>
      <c r="M325" s="49">
        <f t="shared" si="110"/>
        <v>255000</v>
      </c>
      <c r="N325" s="49"/>
      <c r="O325" s="49"/>
      <c r="P325" s="49">
        <f t="shared" si="111"/>
        <v>255000</v>
      </c>
    </row>
    <row r="326" spans="1:16" s="43" customFormat="1" ht="36.75" customHeight="1">
      <c r="A326" s="44">
        <v>32</v>
      </c>
      <c r="B326" s="38" t="s">
        <v>357</v>
      </c>
      <c r="C326" s="46">
        <v>85000</v>
      </c>
      <c r="D326" s="47">
        <v>16</v>
      </c>
      <c r="E326" s="48">
        <f t="shared" si="106"/>
        <v>1</v>
      </c>
      <c r="F326" s="49">
        <f t="shared" si="104"/>
        <v>85000</v>
      </c>
      <c r="G326" s="55">
        <v>21</v>
      </c>
      <c r="H326" s="48">
        <f t="shared" si="107"/>
        <v>1</v>
      </c>
      <c r="I326" s="49">
        <f t="shared" si="105"/>
        <v>85000</v>
      </c>
      <c r="J326" s="55">
        <v>19</v>
      </c>
      <c r="K326" s="48">
        <f t="shared" si="108"/>
        <v>1</v>
      </c>
      <c r="L326" s="49">
        <f t="shared" si="109"/>
        <v>85000</v>
      </c>
      <c r="M326" s="49">
        <f t="shared" si="110"/>
        <v>255000</v>
      </c>
      <c r="N326" s="49"/>
      <c r="O326" s="49"/>
      <c r="P326" s="49">
        <f t="shared" si="111"/>
        <v>255000</v>
      </c>
    </row>
    <row r="327" spans="1:16" s="43" customFormat="1" ht="36.75" customHeight="1">
      <c r="A327" s="44">
        <v>33</v>
      </c>
      <c r="B327" s="38" t="s">
        <v>358</v>
      </c>
      <c r="C327" s="46">
        <v>85000</v>
      </c>
      <c r="D327" s="47">
        <v>18</v>
      </c>
      <c r="E327" s="48">
        <f t="shared" si="106"/>
        <v>1</v>
      </c>
      <c r="F327" s="49">
        <f t="shared" si="104"/>
        <v>85000</v>
      </c>
      <c r="G327" s="55">
        <v>18</v>
      </c>
      <c r="H327" s="48">
        <f t="shared" si="107"/>
        <v>1</v>
      </c>
      <c r="I327" s="49">
        <f t="shared" si="105"/>
        <v>85000</v>
      </c>
      <c r="J327" s="55">
        <v>16</v>
      </c>
      <c r="K327" s="48">
        <f t="shared" si="108"/>
        <v>1</v>
      </c>
      <c r="L327" s="49">
        <f t="shared" si="109"/>
        <v>85000</v>
      </c>
      <c r="M327" s="49">
        <f t="shared" si="110"/>
        <v>255000</v>
      </c>
      <c r="N327" s="49"/>
      <c r="O327" s="49"/>
      <c r="P327" s="49">
        <f t="shared" si="111"/>
        <v>255000</v>
      </c>
    </row>
    <row r="328" spans="1:16" s="43" customFormat="1" ht="36.75" customHeight="1">
      <c r="A328" s="44">
        <v>34</v>
      </c>
      <c r="B328" s="38" t="s">
        <v>359</v>
      </c>
      <c r="C328" s="46">
        <v>85000</v>
      </c>
      <c r="D328" s="47">
        <v>17</v>
      </c>
      <c r="E328" s="48">
        <f t="shared" si="106"/>
        <v>1</v>
      </c>
      <c r="F328" s="49">
        <f t="shared" si="104"/>
        <v>85000</v>
      </c>
      <c r="G328" s="55">
        <v>20</v>
      </c>
      <c r="H328" s="48">
        <f t="shared" si="107"/>
        <v>1</v>
      </c>
      <c r="I328" s="49">
        <f t="shared" si="105"/>
        <v>85000</v>
      </c>
      <c r="J328" s="55">
        <v>19</v>
      </c>
      <c r="K328" s="48">
        <f t="shared" si="108"/>
        <v>1</v>
      </c>
      <c r="L328" s="49">
        <f t="shared" si="109"/>
        <v>85000</v>
      </c>
      <c r="M328" s="49">
        <f t="shared" si="110"/>
        <v>255000</v>
      </c>
      <c r="N328" s="49"/>
      <c r="O328" s="49"/>
      <c r="P328" s="49">
        <f t="shared" si="111"/>
        <v>255000</v>
      </c>
    </row>
    <row r="329" spans="1:16" s="43" customFormat="1" ht="36.75" customHeight="1">
      <c r="A329" s="44">
        <v>35</v>
      </c>
      <c r="B329" s="38" t="s">
        <v>360</v>
      </c>
      <c r="C329" s="46">
        <v>85000</v>
      </c>
      <c r="D329" s="47">
        <v>19</v>
      </c>
      <c r="E329" s="48">
        <f t="shared" si="106"/>
        <v>1</v>
      </c>
      <c r="F329" s="49">
        <f t="shared" si="104"/>
        <v>85000</v>
      </c>
      <c r="G329" s="55">
        <v>21</v>
      </c>
      <c r="H329" s="48">
        <f t="shared" si="107"/>
        <v>1</v>
      </c>
      <c r="I329" s="49">
        <f t="shared" si="105"/>
        <v>85000</v>
      </c>
      <c r="J329" s="55">
        <v>21</v>
      </c>
      <c r="K329" s="48">
        <f t="shared" si="108"/>
        <v>1</v>
      </c>
      <c r="L329" s="49">
        <f t="shared" si="109"/>
        <v>85000</v>
      </c>
      <c r="M329" s="49">
        <f t="shared" si="110"/>
        <v>255000</v>
      </c>
      <c r="N329" s="49"/>
      <c r="O329" s="49"/>
      <c r="P329" s="49">
        <f t="shared" si="111"/>
        <v>255000</v>
      </c>
    </row>
    <row r="330" spans="1:16" s="43" customFormat="1" ht="36.75" customHeight="1">
      <c r="A330" s="44">
        <v>36</v>
      </c>
      <c r="B330" s="38" t="s">
        <v>361</v>
      </c>
      <c r="C330" s="46">
        <v>85000</v>
      </c>
      <c r="D330" s="47">
        <v>19</v>
      </c>
      <c r="E330" s="48">
        <f t="shared" si="106"/>
        <v>1</v>
      </c>
      <c r="F330" s="49">
        <f t="shared" si="104"/>
        <v>85000</v>
      </c>
      <c r="G330" s="55">
        <v>20</v>
      </c>
      <c r="H330" s="48">
        <f t="shared" si="107"/>
        <v>1</v>
      </c>
      <c r="I330" s="49">
        <f t="shared" si="105"/>
        <v>85000</v>
      </c>
      <c r="J330" s="55">
        <v>17</v>
      </c>
      <c r="K330" s="48">
        <f t="shared" si="108"/>
        <v>1</v>
      </c>
      <c r="L330" s="49">
        <f t="shared" si="109"/>
        <v>85000</v>
      </c>
      <c r="M330" s="49">
        <f t="shared" si="110"/>
        <v>255000</v>
      </c>
      <c r="N330" s="49"/>
      <c r="O330" s="49"/>
      <c r="P330" s="49">
        <f t="shared" si="111"/>
        <v>255000</v>
      </c>
    </row>
    <row r="331" spans="1:16" s="43" customFormat="1" ht="36.75" customHeight="1">
      <c r="A331" s="40">
        <v>14</v>
      </c>
      <c r="B331" s="41" t="s">
        <v>61</v>
      </c>
      <c r="C331" s="42"/>
      <c r="D331" s="42"/>
      <c r="E331" s="42"/>
      <c r="F331" s="42">
        <f>SUM(F332:F366)</f>
        <v>2613750</v>
      </c>
      <c r="G331" s="42"/>
      <c r="H331" s="42"/>
      <c r="I331" s="42">
        <f>SUM(I332:I366)</f>
        <v>2592500</v>
      </c>
      <c r="J331" s="42"/>
      <c r="K331" s="42"/>
      <c r="L331" s="42">
        <f>SUM(L332:L366)</f>
        <v>2698750</v>
      </c>
      <c r="M331" s="42">
        <f>SUM(M332:M366)</f>
        <v>7905000</v>
      </c>
      <c r="N331" s="42">
        <f>SUM(N332:N366)</f>
        <v>0</v>
      </c>
      <c r="O331" s="42">
        <f>SUM(O332:O366)</f>
        <v>0</v>
      </c>
      <c r="P331" s="42">
        <f>SUM(P332:P366)</f>
        <v>7905000</v>
      </c>
    </row>
    <row r="332" spans="1:16" s="43" customFormat="1" ht="36.75" customHeight="1">
      <c r="A332" s="44">
        <v>1</v>
      </c>
      <c r="B332" s="65" t="s">
        <v>362</v>
      </c>
      <c r="C332" s="46">
        <v>85000</v>
      </c>
      <c r="D332" s="64">
        <v>19</v>
      </c>
      <c r="E332" s="48">
        <f>IF(D332=0,0,IF(D332&lt;=5,0.25,IF(D332&lt;=10,0.5,IF(D332&lt;=15,0.75,1))))</f>
        <v>1</v>
      </c>
      <c r="F332" s="49">
        <f aca="true" t="shared" si="112" ref="F332:F366">C332*E332</f>
        <v>85000</v>
      </c>
      <c r="G332" s="55">
        <v>14</v>
      </c>
      <c r="H332" s="48">
        <f>IF(G332=0,0,IF(G332&lt;=5,0.25,IF(G332&lt;=10,0.5,IF(G332&lt;=15,0.75,1))))</f>
        <v>0.75</v>
      </c>
      <c r="I332" s="49">
        <f aca="true" t="shared" si="113" ref="I332:I366">C332*H332</f>
        <v>63750</v>
      </c>
      <c r="J332" s="55">
        <v>14</v>
      </c>
      <c r="K332" s="48">
        <f>IF(J332=0,0,IF(J332&lt;=5,0.25,IF(J332&lt;=10,0.5,IF(J332&lt;=15,0.75,1))))</f>
        <v>0.75</v>
      </c>
      <c r="L332" s="49">
        <f>C332*K332</f>
        <v>63750</v>
      </c>
      <c r="M332" s="49">
        <f>L332+I332+F332</f>
        <v>212500</v>
      </c>
      <c r="N332" s="49"/>
      <c r="O332" s="49"/>
      <c r="P332" s="49">
        <f>M332-N332-O332</f>
        <v>212500</v>
      </c>
    </row>
    <row r="333" spans="1:16" s="43" customFormat="1" ht="36.75" customHeight="1">
      <c r="A333" s="44">
        <v>2</v>
      </c>
      <c r="B333" s="65" t="s">
        <v>363</v>
      </c>
      <c r="C333" s="46">
        <v>85000</v>
      </c>
      <c r="D333" s="49">
        <v>19</v>
      </c>
      <c r="E333" s="48">
        <f aca="true" t="shared" si="114" ref="E333:E366">IF(D333=0,0,IF(D333&lt;=5,0.25,IF(D333&lt;=10,0.5,IF(D333&lt;=15,0.75,1))))</f>
        <v>1</v>
      </c>
      <c r="F333" s="49">
        <f t="shared" si="112"/>
        <v>85000</v>
      </c>
      <c r="G333" s="55">
        <v>18</v>
      </c>
      <c r="H333" s="48">
        <f aca="true" t="shared" si="115" ref="H333:H366">IF(G333=0,0,IF(G333&lt;=5,0.25,IF(G333&lt;=10,0.5,IF(G333&lt;=15,0.75,1))))</f>
        <v>1</v>
      </c>
      <c r="I333" s="49">
        <f t="shared" si="113"/>
        <v>85000</v>
      </c>
      <c r="J333" s="55">
        <v>18</v>
      </c>
      <c r="K333" s="48">
        <f aca="true" t="shared" si="116" ref="K333:K366">IF(J333=0,0,IF(J333&lt;=5,0.25,IF(J333&lt;=10,0.5,IF(J333&lt;=15,0.75,1))))</f>
        <v>1</v>
      </c>
      <c r="L333" s="49">
        <f aca="true" t="shared" si="117" ref="L333:L366">C333*K333</f>
        <v>85000</v>
      </c>
      <c r="M333" s="49">
        <f aca="true" t="shared" si="118" ref="M333:M366">L333+I333+F333</f>
        <v>255000</v>
      </c>
      <c r="N333" s="49"/>
      <c r="O333" s="49"/>
      <c r="P333" s="49">
        <f aca="true" t="shared" si="119" ref="P333:P366">M333-N333-O333</f>
        <v>255000</v>
      </c>
    </row>
    <row r="334" spans="1:16" s="43" customFormat="1" ht="36.75" customHeight="1">
      <c r="A334" s="44">
        <v>3</v>
      </c>
      <c r="B334" s="65" t="s">
        <v>364</v>
      </c>
      <c r="C334" s="46">
        <v>85000</v>
      </c>
      <c r="D334" s="47">
        <v>18</v>
      </c>
      <c r="E334" s="48">
        <f t="shared" si="114"/>
        <v>1</v>
      </c>
      <c r="F334" s="49">
        <f t="shared" si="112"/>
        <v>85000</v>
      </c>
      <c r="G334" s="55">
        <v>19</v>
      </c>
      <c r="H334" s="48">
        <f t="shared" si="115"/>
        <v>1</v>
      </c>
      <c r="I334" s="49">
        <f t="shared" si="113"/>
        <v>85000</v>
      </c>
      <c r="J334" s="55">
        <v>20</v>
      </c>
      <c r="K334" s="48">
        <f t="shared" si="116"/>
        <v>1</v>
      </c>
      <c r="L334" s="49">
        <f t="shared" si="117"/>
        <v>85000</v>
      </c>
      <c r="M334" s="49">
        <f t="shared" si="118"/>
        <v>255000</v>
      </c>
      <c r="N334" s="49"/>
      <c r="O334" s="49"/>
      <c r="P334" s="49">
        <f t="shared" si="119"/>
        <v>255000</v>
      </c>
    </row>
    <row r="335" spans="1:16" s="43" customFormat="1" ht="36.75" customHeight="1">
      <c r="A335" s="44">
        <v>4</v>
      </c>
      <c r="B335" s="65" t="s">
        <v>365</v>
      </c>
      <c r="C335" s="46">
        <v>85000</v>
      </c>
      <c r="D335" s="47">
        <v>19</v>
      </c>
      <c r="E335" s="48">
        <f t="shared" si="114"/>
        <v>1</v>
      </c>
      <c r="F335" s="49">
        <f t="shared" si="112"/>
        <v>85000</v>
      </c>
      <c r="G335" s="55">
        <v>19</v>
      </c>
      <c r="H335" s="48">
        <f t="shared" si="115"/>
        <v>1</v>
      </c>
      <c r="I335" s="49">
        <f t="shared" si="113"/>
        <v>85000</v>
      </c>
      <c r="J335" s="55">
        <v>19</v>
      </c>
      <c r="K335" s="48">
        <f t="shared" si="116"/>
        <v>1</v>
      </c>
      <c r="L335" s="49">
        <f t="shared" si="117"/>
        <v>85000</v>
      </c>
      <c r="M335" s="49">
        <f t="shared" si="118"/>
        <v>255000</v>
      </c>
      <c r="N335" s="49"/>
      <c r="O335" s="49"/>
      <c r="P335" s="49">
        <f t="shared" si="119"/>
        <v>255000</v>
      </c>
    </row>
    <row r="336" spans="1:16" s="43" customFormat="1" ht="36.75" customHeight="1">
      <c r="A336" s="44">
        <v>5</v>
      </c>
      <c r="B336" s="65" t="s">
        <v>366</v>
      </c>
      <c r="C336" s="46">
        <v>85000</v>
      </c>
      <c r="D336" s="47">
        <v>17</v>
      </c>
      <c r="E336" s="48">
        <f t="shared" si="114"/>
        <v>1</v>
      </c>
      <c r="F336" s="49">
        <f t="shared" si="112"/>
        <v>85000</v>
      </c>
      <c r="G336" s="55">
        <v>19</v>
      </c>
      <c r="H336" s="48">
        <f t="shared" si="115"/>
        <v>1</v>
      </c>
      <c r="I336" s="49">
        <f t="shared" si="113"/>
        <v>85000</v>
      </c>
      <c r="J336" s="55">
        <v>17</v>
      </c>
      <c r="K336" s="48">
        <f t="shared" si="116"/>
        <v>1</v>
      </c>
      <c r="L336" s="49">
        <f t="shared" si="117"/>
        <v>85000</v>
      </c>
      <c r="M336" s="49">
        <f t="shared" si="118"/>
        <v>255000</v>
      </c>
      <c r="N336" s="49"/>
      <c r="O336" s="49"/>
      <c r="P336" s="49">
        <f t="shared" si="119"/>
        <v>255000</v>
      </c>
    </row>
    <row r="337" spans="1:16" s="43" customFormat="1" ht="36.75" customHeight="1">
      <c r="A337" s="44">
        <v>6</v>
      </c>
      <c r="B337" s="65" t="s">
        <v>367</v>
      </c>
      <c r="C337" s="46">
        <v>85000</v>
      </c>
      <c r="D337" s="47">
        <v>17</v>
      </c>
      <c r="E337" s="48">
        <f t="shared" si="114"/>
        <v>1</v>
      </c>
      <c r="F337" s="49">
        <f t="shared" si="112"/>
        <v>85000</v>
      </c>
      <c r="G337" s="55">
        <v>20</v>
      </c>
      <c r="H337" s="48">
        <f t="shared" si="115"/>
        <v>1</v>
      </c>
      <c r="I337" s="49">
        <f t="shared" si="113"/>
        <v>85000</v>
      </c>
      <c r="J337" s="55">
        <v>16</v>
      </c>
      <c r="K337" s="48">
        <f t="shared" si="116"/>
        <v>1</v>
      </c>
      <c r="L337" s="49">
        <f t="shared" si="117"/>
        <v>85000</v>
      </c>
      <c r="M337" s="49">
        <f t="shared" si="118"/>
        <v>255000</v>
      </c>
      <c r="N337" s="49"/>
      <c r="O337" s="49"/>
      <c r="P337" s="49">
        <f t="shared" si="119"/>
        <v>255000</v>
      </c>
    </row>
    <row r="338" spans="1:16" s="43" customFormat="1" ht="36.75" customHeight="1">
      <c r="A338" s="44">
        <v>7</v>
      </c>
      <c r="B338" s="65" t="s">
        <v>368</v>
      </c>
      <c r="C338" s="46">
        <v>85000</v>
      </c>
      <c r="D338" s="47">
        <v>13</v>
      </c>
      <c r="E338" s="48">
        <f t="shared" si="114"/>
        <v>0.75</v>
      </c>
      <c r="F338" s="49">
        <f t="shared" si="112"/>
        <v>63750</v>
      </c>
      <c r="G338" s="55">
        <v>13</v>
      </c>
      <c r="H338" s="48">
        <f t="shared" si="115"/>
        <v>0.75</v>
      </c>
      <c r="I338" s="49">
        <f t="shared" si="113"/>
        <v>63750</v>
      </c>
      <c r="J338" s="55">
        <v>12</v>
      </c>
      <c r="K338" s="48">
        <f t="shared" si="116"/>
        <v>0.75</v>
      </c>
      <c r="L338" s="49">
        <f t="shared" si="117"/>
        <v>63750</v>
      </c>
      <c r="M338" s="49">
        <f t="shared" si="118"/>
        <v>191250</v>
      </c>
      <c r="N338" s="49"/>
      <c r="O338" s="49"/>
      <c r="P338" s="49">
        <f t="shared" si="119"/>
        <v>191250</v>
      </c>
    </row>
    <row r="339" spans="1:16" s="43" customFormat="1" ht="36.75" customHeight="1">
      <c r="A339" s="44">
        <v>8</v>
      </c>
      <c r="B339" s="65" t="s">
        <v>369</v>
      </c>
      <c r="C339" s="46">
        <v>85000</v>
      </c>
      <c r="D339" s="47">
        <v>19</v>
      </c>
      <c r="E339" s="48">
        <f t="shared" si="114"/>
        <v>1</v>
      </c>
      <c r="F339" s="49">
        <f t="shared" si="112"/>
        <v>85000</v>
      </c>
      <c r="G339" s="55">
        <v>21</v>
      </c>
      <c r="H339" s="48">
        <f t="shared" si="115"/>
        <v>1</v>
      </c>
      <c r="I339" s="49">
        <f t="shared" si="113"/>
        <v>85000</v>
      </c>
      <c r="J339" s="55">
        <v>20</v>
      </c>
      <c r="K339" s="48">
        <f t="shared" si="116"/>
        <v>1</v>
      </c>
      <c r="L339" s="49">
        <f t="shared" si="117"/>
        <v>85000</v>
      </c>
      <c r="M339" s="49">
        <f t="shared" si="118"/>
        <v>255000</v>
      </c>
      <c r="N339" s="49"/>
      <c r="O339" s="49"/>
      <c r="P339" s="49">
        <f t="shared" si="119"/>
        <v>255000</v>
      </c>
    </row>
    <row r="340" spans="1:16" s="43" customFormat="1" ht="36.75" customHeight="1">
      <c r="A340" s="44">
        <v>9</v>
      </c>
      <c r="B340" s="65" t="s">
        <v>370</v>
      </c>
      <c r="C340" s="46">
        <v>85000</v>
      </c>
      <c r="D340" s="47">
        <v>17</v>
      </c>
      <c r="E340" s="48">
        <f t="shared" si="114"/>
        <v>1</v>
      </c>
      <c r="F340" s="49">
        <f t="shared" si="112"/>
        <v>85000</v>
      </c>
      <c r="G340" s="55">
        <v>21</v>
      </c>
      <c r="H340" s="48">
        <f t="shared" si="115"/>
        <v>1</v>
      </c>
      <c r="I340" s="49">
        <f t="shared" si="113"/>
        <v>85000</v>
      </c>
      <c r="J340" s="55">
        <v>16</v>
      </c>
      <c r="K340" s="48">
        <f t="shared" si="116"/>
        <v>1</v>
      </c>
      <c r="L340" s="49">
        <f t="shared" si="117"/>
        <v>85000</v>
      </c>
      <c r="M340" s="49">
        <f t="shared" si="118"/>
        <v>255000</v>
      </c>
      <c r="N340" s="49"/>
      <c r="O340" s="49"/>
      <c r="P340" s="49">
        <f t="shared" si="119"/>
        <v>255000</v>
      </c>
    </row>
    <row r="341" spans="1:16" s="43" customFormat="1" ht="36.75" customHeight="1">
      <c r="A341" s="44">
        <v>10</v>
      </c>
      <c r="B341" s="65" t="s">
        <v>371</v>
      </c>
      <c r="C341" s="46">
        <v>85000</v>
      </c>
      <c r="D341" s="47">
        <v>19</v>
      </c>
      <c r="E341" s="48">
        <f t="shared" si="114"/>
        <v>1</v>
      </c>
      <c r="F341" s="49">
        <f t="shared" si="112"/>
        <v>85000</v>
      </c>
      <c r="G341" s="55">
        <v>20</v>
      </c>
      <c r="H341" s="48">
        <f t="shared" si="115"/>
        <v>1</v>
      </c>
      <c r="I341" s="49">
        <f t="shared" si="113"/>
        <v>85000</v>
      </c>
      <c r="J341" s="55">
        <v>21</v>
      </c>
      <c r="K341" s="48">
        <f t="shared" si="116"/>
        <v>1</v>
      </c>
      <c r="L341" s="49">
        <f t="shared" si="117"/>
        <v>85000</v>
      </c>
      <c r="M341" s="49">
        <f t="shared" si="118"/>
        <v>255000</v>
      </c>
      <c r="N341" s="49"/>
      <c r="O341" s="49"/>
      <c r="P341" s="49">
        <f t="shared" si="119"/>
        <v>255000</v>
      </c>
    </row>
    <row r="342" spans="1:16" s="43" customFormat="1" ht="36.75" customHeight="1">
      <c r="A342" s="44">
        <v>11</v>
      </c>
      <c r="B342" s="65" t="s">
        <v>372</v>
      </c>
      <c r="C342" s="46">
        <v>85000</v>
      </c>
      <c r="D342" s="47">
        <v>19</v>
      </c>
      <c r="E342" s="48">
        <f t="shared" si="114"/>
        <v>1</v>
      </c>
      <c r="F342" s="49">
        <f t="shared" si="112"/>
        <v>85000</v>
      </c>
      <c r="G342" s="55">
        <v>20</v>
      </c>
      <c r="H342" s="48">
        <f t="shared" si="115"/>
        <v>1</v>
      </c>
      <c r="I342" s="49">
        <f t="shared" si="113"/>
        <v>85000</v>
      </c>
      <c r="J342" s="55">
        <v>19</v>
      </c>
      <c r="K342" s="48">
        <f t="shared" si="116"/>
        <v>1</v>
      </c>
      <c r="L342" s="49">
        <f t="shared" si="117"/>
        <v>85000</v>
      </c>
      <c r="M342" s="49">
        <f t="shared" si="118"/>
        <v>255000</v>
      </c>
      <c r="N342" s="49"/>
      <c r="O342" s="49"/>
      <c r="P342" s="49">
        <f t="shared" si="119"/>
        <v>255000</v>
      </c>
    </row>
    <row r="343" spans="1:16" s="43" customFormat="1" ht="36.75" customHeight="1">
      <c r="A343" s="44">
        <v>12</v>
      </c>
      <c r="B343" s="65" t="s">
        <v>373</v>
      </c>
      <c r="C343" s="46">
        <v>85000</v>
      </c>
      <c r="D343" s="47">
        <v>19</v>
      </c>
      <c r="E343" s="48">
        <f t="shared" si="114"/>
        <v>1</v>
      </c>
      <c r="F343" s="49">
        <f t="shared" si="112"/>
        <v>85000</v>
      </c>
      <c r="G343" s="55">
        <v>17</v>
      </c>
      <c r="H343" s="48">
        <f t="shared" si="115"/>
        <v>1</v>
      </c>
      <c r="I343" s="49">
        <f t="shared" si="113"/>
        <v>85000</v>
      </c>
      <c r="J343" s="55">
        <v>21</v>
      </c>
      <c r="K343" s="48">
        <f t="shared" si="116"/>
        <v>1</v>
      </c>
      <c r="L343" s="49">
        <f t="shared" si="117"/>
        <v>85000</v>
      </c>
      <c r="M343" s="49">
        <f t="shared" si="118"/>
        <v>255000</v>
      </c>
      <c r="N343" s="49"/>
      <c r="O343" s="49"/>
      <c r="P343" s="49">
        <f t="shared" si="119"/>
        <v>255000</v>
      </c>
    </row>
    <row r="344" spans="1:16" s="43" customFormat="1" ht="36.75" customHeight="1">
      <c r="A344" s="44">
        <v>13</v>
      </c>
      <c r="B344" s="65" t="s">
        <v>374</v>
      </c>
      <c r="C344" s="46">
        <v>85000</v>
      </c>
      <c r="D344" s="47">
        <v>19</v>
      </c>
      <c r="E344" s="48">
        <f t="shared" si="114"/>
        <v>1</v>
      </c>
      <c r="F344" s="49">
        <f t="shared" si="112"/>
        <v>85000</v>
      </c>
      <c r="G344" s="55">
        <v>19</v>
      </c>
      <c r="H344" s="48">
        <f t="shared" si="115"/>
        <v>1</v>
      </c>
      <c r="I344" s="49">
        <f t="shared" si="113"/>
        <v>85000</v>
      </c>
      <c r="J344" s="55">
        <v>21</v>
      </c>
      <c r="K344" s="48">
        <f t="shared" si="116"/>
        <v>1</v>
      </c>
      <c r="L344" s="49">
        <f t="shared" si="117"/>
        <v>85000</v>
      </c>
      <c r="M344" s="49">
        <f t="shared" si="118"/>
        <v>255000</v>
      </c>
      <c r="N344" s="49"/>
      <c r="O344" s="49"/>
      <c r="P344" s="49">
        <f t="shared" si="119"/>
        <v>255000</v>
      </c>
    </row>
    <row r="345" spans="1:16" s="43" customFormat="1" ht="36.75" customHeight="1">
      <c r="A345" s="44">
        <v>14</v>
      </c>
      <c r="B345" s="65" t="s">
        <v>375</v>
      </c>
      <c r="C345" s="46">
        <v>85000</v>
      </c>
      <c r="D345" s="47">
        <v>19</v>
      </c>
      <c r="E345" s="48">
        <f t="shared" si="114"/>
        <v>1</v>
      </c>
      <c r="F345" s="49">
        <f t="shared" si="112"/>
        <v>85000</v>
      </c>
      <c r="G345" s="55">
        <v>18</v>
      </c>
      <c r="H345" s="48">
        <f t="shared" si="115"/>
        <v>1</v>
      </c>
      <c r="I345" s="49">
        <f t="shared" si="113"/>
        <v>85000</v>
      </c>
      <c r="J345" s="55">
        <v>20</v>
      </c>
      <c r="K345" s="48">
        <f t="shared" si="116"/>
        <v>1</v>
      </c>
      <c r="L345" s="49">
        <f t="shared" si="117"/>
        <v>85000</v>
      </c>
      <c r="M345" s="49">
        <f t="shared" si="118"/>
        <v>255000</v>
      </c>
      <c r="N345" s="49"/>
      <c r="O345" s="49"/>
      <c r="P345" s="49">
        <f t="shared" si="119"/>
        <v>255000</v>
      </c>
    </row>
    <row r="346" spans="1:16" s="43" customFormat="1" ht="36.75" customHeight="1">
      <c r="A346" s="44">
        <v>15</v>
      </c>
      <c r="B346" s="65" t="s">
        <v>376</v>
      </c>
      <c r="C346" s="46">
        <v>85000</v>
      </c>
      <c r="D346" s="47">
        <v>17</v>
      </c>
      <c r="E346" s="48">
        <f t="shared" si="114"/>
        <v>1</v>
      </c>
      <c r="F346" s="49">
        <f t="shared" si="112"/>
        <v>85000</v>
      </c>
      <c r="G346" s="55">
        <v>21</v>
      </c>
      <c r="H346" s="48">
        <f t="shared" si="115"/>
        <v>1</v>
      </c>
      <c r="I346" s="49">
        <f t="shared" si="113"/>
        <v>85000</v>
      </c>
      <c r="J346" s="55">
        <v>21</v>
      </c>
      <c r="K346" s="48">
        <f t="shared" si="116"/>
        <v>1</v>
      </c>
      <c r="L346" s="49">
        <f t="shared" si="117"/>
        <v>85000</v>
      </c>
      <c r="M346" s="49">
        <f t="shared" si="118"/>
        <v>255000</v>
      </c>
      <c r="N346" s="49"/>
      <c r="O346" s="49"/>
      <c r="P346" s="49">
        <f t="shared" si="119"/>
        <v>255000</v>
      </c>
    </row>
    <row r="347" spans="1:16" s="43" customFormat="1" ht="36.75" customHeight="1">
      <c r="A347" s="44">
        <v>16</v>
      </c>
      <c r="B347" s="65" t="s">
        <v>377</v>
      </c>
      <c r="C347" s="46">
        <v>85000</v>
      </c>
      <c r="D347" s="47">
        <v>15</v>
      </c>
      <c r="E347" s="48">
        <f t="shared" si="114"/>
        <v>0.75</v>
      </c>
      <c r="F347" s="49">
        <f t="shared" si="112"/>
        <v>63750</v>
      </c>
      <c r="G347" s="55">
        <v>15</v>
      </c>
      <c r="H347" s="48">
        <f t="shared" si="115"/>
        <v>0.75</v>
      </c>
      <c r="I347" s="49">
        <f t="shared" si="113"/>
        <v>63750</v>
      </c>
      <c r="J347" s="55">
        <v>21</v>
      </c>
      <c r="K347" s="48">
        <f t="shared" si="116"/>
        <v>1</v>
      </c>
      <c r="L347" s="49">
        <f t="shared" si="117"/>
        <v>85000</v>
      </c>
      <c r="M347" s="49">
        <f t="shared" si="118"/>
        <v>212500</v>
      </c>
      <c r="N347" s="49"/>
      <c r="O347" s="49"/>
      <c r="P347" s="49">
        <f t="shared" si="119"/>
        <v>212500</v>
      </c>
    </row>
    <row r="348" spans="1:16" s="43" customFormat="1" ht="36.75" customHeight="1">
      <c r="A348" s="44">
        <v>17</v>
      </c>
      <c r="B348" s="65" t="s">
        <v>378</v>
      </c>
      <c r="C348" s="46">
        <v>85000</v>
      </c>
      <c r="D348" s="47">
        <v>11</v>
      </c>
      <c r="E348" s="48">
        <f t="shared" si="114"/>
        <v>0.75</v>
      </c>
      <c r="F348" s="49">
        <f t="shared" si="112"/>
        <v>63750</v>
      </c>
      <c r="G348" s="55">
        <v>14</v>
      </c>
      <c r="H348" s="48">
        <f t="shared" si="115"/>
        <v>0.75</v>
      </c>
      <c r="I348" s="49">
        <f t="shared" si="113"/>
        <v>63750</v>
      </c>
      <c r="J348" s="55">
        <v>10</v>
      </c>
      <c r="K348" s="48">
        <f t="shared" si="116"/>
        <v>0.5</v>
      </c>
      <c r="L348" s="49">
        <f t="shared" si="117"/>
        <v>42500</v>
      </c>
      <c r="M348" s="49">
        <f t="shared" si="118"/>
        <v>170000</v>
      </c>
      <c r="N348" s="49"/>
      <c r="O348" s="49"/>
      <c r="P348" s="49">
        <f t="shared" si="119"/>
        <v>170000</v>
      </c>
    </row>
    <row r="349" spans="1:16" s="43" customFormat="1" ht="36.75" customHeight="1">
      <c r="A349" s="44">
        <v>18</v>
      </c>
      <c r="B349" s="65" t="s">
        <v>379</v>
      </c>
      <c r="C349" s="46">
        <v>85000</v>
      </c>
      <c r="D349" s="47">
        <v>19</v>
      </c>
      <c r="E349" s="48">
        <f t="shared" si="114"/>
        <v>1</v>
      </c>
      <c r="F349" s="49">
        <f t="shared" si="112"/>
        <v>85000</v>
      </c>
      <c r="G349" s="55">
        <v>21</v>
      </c>
      <c r="H349" s="48">
        <f t="shared" si="115"/>
        <v>1</v>
      </c>
      <c r="I349" s="49">
        <f t="shared" si="113"/>
        <v>85000</v>
      </c>
      <c r="J349" s="55">
        <v>20</v>
      </c>
      <c r="K349" s="48">
        <f t="shared" si="116"/>
        <v>1</v>
      </c>
      <c r="L349" s="49">
        <f t="shared" si="117"/>
        <v>85000</v>
      </c>
      <c r="M349" s="49">
        <f t="shared" si="118"/>
        <v>255000</v>
      </c>
      <c r="N349" s="49"/>
      <c r="O349" s="49"/>
      <c r="P349" s="49">
        <f t="shared" si="119"/>
        <v>255000</v>
      </c>
    </row>
    <row r="350" spans="1:16" s="43" customFormat="1" ht="36.75" customHeight="1">
      <c r="A350" s="44">
        <v>19</v>
      </c>
      <c r="B350" s="65" t="s">
        <v>380</v>
      </c>
      <c r="C350" s="46">
        <v>85000</v>
      </c>
      <c r="D350" s="47">
        <v>16</v>
      </c>
      <c r="E350" s="48">
        <f t="shared" si="114"/>
        <v>1</v>
      </c>
      <c r="F350" s="49">
        <f t="shared" si="112"/>
        <v>85000</v>
      </c>
      <c r="G350" s="55">
        <v>12</v>
      </c>
      <c r="H350" s="48">
        <f t="shared" si="115"/>
        <v>0.75</v>
      </c>
      <c r="I350" s="49">
        <f t="shared" si="113"/>
        <v>63750</v>
      </c>
      <c r="J350" s="55">
        <v>8</v>
      </c>
      <c r="K350" s="48">
        <f t="shared" si="116"/>
        <v>0.5</v>
      </c>
      <c r="L350" s="49">
        <f t="shared" si="117"/>
        <v>42500</v>
      </c>
      <c r="M350" s="49">
        <f t="shared" si="118"/>
        <v>191250</v>
      </c>
      <c r="N350" s="49"/>
      <c r="O350" s="49"/>
      <c r="P350" s="49">
        <f t="shared" si="119"/>
        <v>191250</v>
      </c>
    </row>
    <row r="351" spans="1:16" s="43" customFormat="1" ht="36.75" customHeight="1">
      <c r="A351" s="44">
        <v>20</v>
      </c>
      <c r="B351" s="65" t="s">
        <v>381</v>
      </c>
      <c r="C351" s="46">
        <v>85000</v>
      </c>
      <c r="D351" s="47">
        <v>13</v>
      </c>
      <c r="E351" s="48">
        <f t="shared" si="114"/>
        <v>0.75</v>
      </c>
      <c r="F351" s="49">
        <f t="shared" si="112"/>
        <v>63750</v>
      </c>
      <c r="G351" s="55">
        <v>20</v>
      </c>
      <c r="H351" s="48">
        <f t="shared" si="115"/>
        <v>1</v>
      </c>
      <c r="I351" s="49">
        <f t="shared" si="113"/>
        <v>85000</v>
      </c>
      <c r="J351" s="55">
        <v>14</v>
      </c>
      <c r="K351" s="48">
        <f t="shared" si="116"/>
        <v>0.75</v>
      </c>
      <c r="L351" s="49">
        <f t="shared" si="117"/>
        <v>63750</v>
      </c>
      <c r="M351" s="49">
        <f t="shared" si="118"/>
        <v>212500</v>
      </c>
      <c r="N351" s="49"/>
      <c r="O351" s="49"/>
      <c r="P351" s="49">
        <f t="shared" si="119"/>
        <v>212500</v>
      </c>
    </row>
    <row r="352" spans="1:16" s="43" customFormat="1" ht="36.75" customHeight="1">
      <c r="A352" s="44">
        <v>21</v>
      </c>
      <c r="B352" s="65" t="s">
        <v>382</v>
      </c>
      <c r="C352" s="46">
        <v>85000</v>
      </c>
      <c r="D352" s="47">
        <v>17</v>
      </c>
      <c r="E352" s="48">
        <f t="shared" si="114"/>
        <v>1</v>
      </c>
      <c r="F352" s="49">
        <f t="shared" si="112"/>
        <v>85000</v>
      </c>
      <c r="G352" s="55">
        <v>14</v>
      </c>
      <c r="H352" s="48">
        <f t="shared" si="115"/>
        <v>0.75</v>
      </c>
      <c r="I352" s="49">
        <f t="shared" si="113"/>
        <v>63750</v>
      </c>
      <c r="J352" s="55">
        <v>19</v>
      </c>
      <c r="K352" s="48">
        <f t="shared" si="116"/>
        <v>1</v>
      </c>
      <c r="L352" s="49">
        <f t="shared" si="117"/>
        <v>85000</v>
      </c>
      <c r="M352" s="49">
        <f t="shared" si="118"/>
        <v>233750</v>
      </c>
      <c r="N352" s="49"/>
      <c r="O352" s="49"/>
      <c r="P352" s="49">
        <f t="shared" si="119"/>
        <v>233750</v>
      </c>
    </row>
    <row r="353" spans="1:16" s="43" customFormat="1" ht="36.75" customHeight="1">
      <c r="A353" s="44">
        <v>22</v>
      </c>
      <c r="B353" s="65" t="s">
        <v>383</v>
      </c>
      <c r="C353" s="46">
        <v>85000</v>
      </c>
      <c r="D353" s="47">
        <v>19</v>
      </c>
      <c r="E353" s="48">
        <f t="shared" si="114"/>
        <v>1</v>
      </c>
      <c r="F353" s="49">
        <f t="shared" si="112"/>
        <v>85000</v>
      </c>
      <c r="G353" s="55">
        <v>20</v>
      </c>
      <c r="H353" s="48">
        <f t="shared" si="115"/>
        <v>1</v>
      </c>
      <c r="I353" s="49">
        <f t="shared" si="113"/>
        <v>85000</v>
      </c>
      <c r="J353" s="55">
        <v>21</v>
      </c>
      <c r="K353" s="48">
        <f t="shared" si="116"/>
        <v>1</v>
      </c>
      <c r="L353" s="49">
        <f t="shared" si="117"/>
        <v>85000</v>
      </c>
      <c r="M353" s="49">
        <f t="shared" si="118"/>
        <v>255000</v>
      </c>
      <c r="N353" s="49"/>
      <c r="O353" s="49"/>
      <c r="P353" s="49">
        <f t="shared" si="119"/>
        <v>255000</v>
      </c>
    </row>
    <row r="354" spans="1:16" s="43" customFormat="1" ht="36.75" customHeight="1">
      <c r="A354" s="44">
        <v>23</v>
      </c>
      <c r="B354" s="65" t="s">
        <v>384</v>
      </c>
      <c r="C354" s="46">
        <v>85000</v>
      </c>
      <c r="D354" s="47">
        <v>6</v>
      </c>
      <c r="E354" s="48">
        <f t="shared" si="114"/>
        <v>0.5</v>
      </c>
      <c r="F354" s="49">
        <f t="shared" si="112"/>
        <v>42500</v>
      </c>
      <c r="G354" s="55"/>
      <c r="H354" s="48">
        <f t="shared" si="115"/>
        <v>0</v>
      </c>
      <c r="I354" s="49">
        <f t="shared" si="113"/>
        <v>0</v>
      </c>
      <c r="J354" s="52"/>
      <c r="K354" s="48">
        <f t="shared" si="116"/>
        <v>0</v>
      </c>
      <c r="L354" s="49">
        <f t="shared" si="117"/>
        <v>0</v>
      </c>
      <c r="M354" s="49">
        <f t="shared" si="118"/>
        <v>42500</v>
      </c>
      <c r="N354" s="49"/>
      <c r="O354" s="49"/>
      <c r="P354" s="49">
        <f t="shared" si="119"/>
        <v>42500</v>
      </c>
    </row>
    <row r="355" spans="1:16" s="43" customFormat="1" ht="36.75" customHeight="1">
      <c r="A355" s="44">
        <v>24</v>
      </c>
      <c r="B355" s="65" t="s">
        <v>385</v>
      </c>
      <c r="C355" s="46">
        <v>85000</v>
      </c>
      <c r="D355" s="47">
        <v>17</v>
      </c>
      <c r="E355" s="48">
        <f t="shared" si="114"/>
        <v>1</v>
      </c>
      <c r="F355" s="49">
        <f t="shared" si="112"/>
        <v>85000</v>
      </c>
      <c r="G355" s="55">
        <v>21</v>
      </c>
      <c r="H355" s="48">
        <f t="shared" si="115"/>
        <v>1</v>
      </c>
      <c r="I355" s="49">
        <f t="shared" si="113"/>
        <v>85000</v>
      </c>
      <c r="J355" s="55">
        <v>18</v>
      </c>
      <c r="K355" s="48">
        <f t="shared" si="116"/>
        <v>1</v>
      </c>
      <c r="L355" s="49">
        <f t="shared" si="117"/>
        <v>85000</v>
      </c>
      <c r="M355" s="49">
        <f t="shared" si="118"/>
        <v>255000</v>
      </c>
      <c r="N355" s="49"/>
      <c r="O355" s="49"/>
      <c r="P355" s="49">
        <f t="shared" si="119"/>
        <v>255000</v>
      </c>
    </row>
    <row r="356" spans="1:16" s="43" customFormat="1" ht="36.75" customHeight="1">
      <c r="A356" s="44">
        <v>25</v>
      </c>
      <c r="B356" s="65" t="s">
        <v>386</v>
      </c>
      <c r="C356" s="46">
        <v>85000</v>
      </c>
      <c r="D356" s="47">
        <v>17</v>
      </c>
      <c r="E356" s="48">
        <f t="shared" si="114"/>
        <v>1</v>
      </c>
      <c r="F356" s="49">
        <f t="shared" si="112"/>
        <v>85000</v>
      </c>
      <c r="G356" s="55">
        <v>21</v>
      </c>
      <c r="H356" s="48">
        <f t="shared" si="115"/>
        <v>1</v>
      </c>
      <c r="I356" s="49">
        <f t="shared" si="113"/>
        <v>85000</v>
      </c>
      <c r="J356" s="55">
        <v>16</v>
      </c>
      <c r="K356" s="48">
        <f t="shared" si="116"/>
        <v>1</v>
      </c>
      <c r="L356" s="49">
        <f t="shared" si="117"/>
        <v>85000</v>
      </c>
      <c r="M356" s="49">
        <f t="shared" si="118"/>
        <v>255000</v>
      </c>
      <c r="N356" s="49"/>
      <c r="O356" s="49"/>
      <c r="P356" s="49">
        <f t="shared" si="119"/>
        <v>255000</v>
      </c>
    </row>
    <row r="357" spans="1:16" s="43" customFormat="1" ht="36.75" customHeight="1">
      <c r="A357" s="44">
        <v>26</v>
      </c>
      <c r="B357" s="65" t="s">
        <v>387</v>
      </c>
      <c r="C357" s="46">
        <v>85000</v>
      </c>
      <c r="D357" s="47">
        <v>18</v>
      </c>
      <c r="E357" s="48">
        <f t="shared" si="114"/>
        <v>1</v>
      </c>
      <c r="F357" s="49">
        <f t="shared" si="112"/>
        <v>85000</v>
      </c>
      <c r="G357" s="55">
        <v>21</v>
      </c>
      <c r="H357" s="48">
        <f t="shared" si="115"/>
        <v>1</v>
      </c>
      <c r="I357" s="49">
        <f t="shared" si="113"/>
        <v>85000</v>
      </c>
      <c r="J357" s="55">
        <v>16</v>
      </c>
      <c r="K357" s="48">
        <f t="shared" si="116"/>
        <v>1</v>
      </c>
      <c r="L357" s="49">
        <f t="shared" si="117"/>
        <v>85000</v>
      </c>
      <c r="M357" s="49">
        <f t="shared" si="118"/>
        <v>255000</v>
      </c>
      <c r="N357" s="49"/>
      <c r="O357" s="49"/>
      <c r="P357" s="49">
        <f t="shared" si="119"/>
        <v>255000</v>
      </c>
    </row>
    <row r="358" spans="1:16" s="43" customFormat="1" ht="36.75" customHeight="1">
      <c r="A358" s="44">
        <v>27</v>
      </c>
      <c r="B358" s="65" t="s">
        <v>388</v>
      </c>
      <c r="C358" s="46">
        <v>85000</v>
      </c>
      <c r="D358" s="49">
        <v>19</v>
      </c>
      <c r="E358" s="48">
        <f t="shared" si="114"/>
        <v>1</v>
      </c>
      <c r="F358" s="49">
        <f t="shared" si="112"/>
        <v>85000</v>
      </c>
      <c r="G358" s="55">
        <v>19</v>
      </c>
      <c r="H358" s="48">
        <f t="shared" si="115"/>
        <v>1</v>
      </c>
      <c r="I358" s="49">
        <f t="shared" si="113"/>
        <v>85000</v>
      </c>
      <c r="J358" s="55">
        <v>17</v>
      </c>
      <c r="K358" s="48">
        <f t="shared" si="116"/>
        <v>1</v>
      </c>
      <c r="L358" s="49">
        <f t="shared" si="117"/>
        <v>85000</v>
      </c>
      <c r="M358" s="49">
        <f t="shared" si="118"/>
        <v>255000</v>
      </c>
      <c r="N358" s="49"/>
      <c r="O358" s="49"/>
      <c r="P358" s="49">
        <f t="shared" si="119"/>
        <v>255000</v>
      </c>
    </row>
    <row r="359" spans="1:16" s="43" customFormat="1" ht="36.75" customHeight="1">
      <c r="A359" s="44">
        <v>28</v>
      </c>
      <c r="B359" s="65" t="s">
        <v>389</v>
      </c>
      <c r="C359" s="46">
        <v>85000</v>
      </c>
      <c r="D359" s="47">
        <v>9</v>
      </c>
      <c r="E359" s="48">
        <f t="shared" si="114"/>
        <v>0.5</v>
      </c>
      <c r="F359" s="49">
        <f t="shared" si="112"/>
        <v>42500</v>
      </c>
      <c r="G359" s="55">
        <v>20</v>
      </c>
      <c r="H359" s="48">
        <f t="shared" si="115"/>
        <v>1</v>
      </c>
      <c r="I359" s="49">
        <f t="shared" si="113"/>
        <v>85000</v>
      </c>
      <c r="J359" s="55">
        <v>18</v>
      </c>
      <c r="K359" s="48">
        <f t="shared" si="116"/>
        <v>1</v>
      </c>
      <c r="L359" s="49">
        <f t="shared" si="117"/>
        <v>85000</v>
      </c>
      <c r="M359" s="49">
        <f t="shared" si="118"/>
        <v>212500</v>
      </c>
      <c r="N359" s="49"/>
      <c r="O359" s="49"/>
      <c r="P359" s="49">
        <f t="shared" si="119"/>
        <v>212500</v>
      </c>
    </row>
    <row r="360" spans="1:16" s="43" customFormat="1" ht="36.75" customHeight="1">
      <c r="A360" s="44">
        <v>29</v>
      </c>
      <c r="B360" s="65" t="s">
        <v>390</v>
      </c>
      <c r="C360" s="46">
        <v>85000</v>
      </c>
      <c r="D360" s="47">
        <v>18</v>
      </c>
      <c r="E360" s="48">
        <f t="shared" si="114"/>
        <v>1</v>
      </c>
      <c r="F360" s="49">
        <f t="shared" si="112"/>
        <v>85000</v>
      </c>
      <c r="G360" s="55">
        <v>18</v>
      </c>
      <c r="H360" s="48">
        <f t="shared" si="115"/>
        <v>1</v>
      </c>
      <c r="I360" s="49">
        <f t="shared" si="113"/>
        <v>85000</v>
      </c>
      <c r="J360" s="55">
        <v>21</v>
      </c>
      <c r="K360" s="48">
        <f t="shared" si="116"/>
        <v>1</v>
      </c>
      <c r="L360" s="49">
        <f t="shared" si="117"/>
        <v>85000</v>
      </c>
      <c r="M360" s="49">
        <f t="shared" si="118"/>
        <v>255000</v>
      </c>
      <c r="N360" s="49"/>
      <c r="O360" s="49"/>
      <c r="P360" s="49">
        <f t="shared" si="119"/>
        <v>255000</v>
      </c>
    </row>
    <row r="361" spans="1:16" s="43" customFormat="1" ht="36.75" customHeight="1">
      <c r="A361" s="44">
        <v>30</v>
      </c>
      <c r="B361" s="65" t="s">
        <v>391</v>
      </c>
      <c r="C361" s="46">
        <v>85000</v>
      </c>
      <c r="D361" s="47">
        <v>18</v>
      </c>
      <c r="E361" s="48">
        <f t="shared" si="114"/>
        <v>1</v>
      </c>
      <c r="F361" s="49">
        <f t="shared" si="112"/>
        <v>85000</v>
      </c>
      <c r="G361" s="55">
        <v>15</v>
      </c>
      <c r="H361" s="48">
        <f t="shared" si="115"/>
        <v>0.75</v>
      </c>
      <c r="I361" s="49">
        <f t="shared" si="113"/>
        <v>63750</v>
      </c>
      <c r="J361" s="55">
        <v>21</v>
      </c>
      <c r="K361" s="48">
        <f t="shared" si="116"/>
        <v>1</v>
      </c>
      <c r="L361" s="49">
        <f t="shared" si="117"/>
        <v>85000</v>
      </c>
      <c r="M361" s="49">
        <f t="shared" si="118"/>
        <v>233750</v>
      </c>
      <c r="N361" s="49"/>
      <c r="O361" s="49"/>
      <c r="P361" s="49">
        <f t="shared" si="119"/>
        <v>233750</v>
      </c>
    </row>
    <row r="362" spans="1:16" s="43" customFormat="1" ht="36.75" customHeight="1">
      <c r="A362" s="44">
        <v>31</v>
      </c>
      <c r="B362" s="65" t="s">
        <v>392</v>
      </c>
      <c r="C362" s="46">
        <v>85000</v>
      </c>
      <c r="D362" s="47">
        <v>8</v>
      </c>
      <c r="E362" s="48">
        <f t="shared" si="114"/>
        <v>0.5</v>
      </c>
      <c r="F362" s="49">
        <f t="shared" si="112"/>
        <v>42500</v>
      </c>
      <c r="G362" s="55">
        <v>8</v>
      </c>
      <c r="H362" s="48">
        <f t="shared" si="115"/>
        <v>0.5</v>
      </c>
      <c r="I362" s="49">
        <f t="shared" si="113"/>
        <v>42500</v>
      </c>
      <c r="J362" s="55">
        <v>8</v>
      </c>
      <c r="K362" s="48">
        <f t="shared" si="116"/>
        <v>0.5</v>
      </c>
      <c r="L362" s="49">
        <f t="shared" si="117"/>
        <v>42500</v>
      </c>
      <c r="M362" s="49">
        <f t="shared" si="118"/>
        <v>127500</v>
      </c>
      <c r="N362" s="49"/>
      <c r="O362" s="49"/>
      <c r="P362" s="49">
        <f t="shared" si="119"/>
        <v>127500</v>
      </c>
    </row>
    <row r="363" spans="1:16" s="43" customFormat="1" ht="36.75" customHeight="1">
      <c r="A363" s="44">
        <v>32</v>
      </c>
      <c r="B363" s="65" t="s">
        <v>393</v>
      </c>
      <c r="C363" s="46">
        <v>85000</v>
      </c>
      <c r="D363" s="47">
        <v>13</v>
      </c>
      <c r="E363" s="48">
        <f t="shared" si="114"/>
        <v>0.75</v>
      </c>
      <c r="F363" s="49">
        <f t="shared" si="112"/>
        <v>63750</v>
      </c>
      <c r="G363" s="55">
        <v>15</v>
      </c>
      <c r="H363" s="48">
        <f t="shared" si="115"/>
        <v>0.75</v>
      </c>
      <c r="I363" s="49">
        <f t="shared" si="113"/>
        <v>63750</v>
      </c>
      <c r="J363" s="55">
        <v>20</v>
      </c>
      <c r="K363" s="48">
        <f t="shared" si="116"/>
        <v>1</v>
      </c>
      <c r="L363" s="49">
        <f t="shared" si="117"/>
        <v>85000</v>
      </c>
      <c r="M363" s="49">
        <f t="shared" si="118"/>
        <v>212500</v>
      </c>
      <c r="N363" s="49"/>
      <c r="O363" s="49"/>
      <c r="P363" s="49">
        <f t="shared" si="119"/>
        <v>212500</v>
      </c>
    </row>
    <row r="364" spans="1:16" s="43" customFormat="1" ht="36.75" customHeight="1">
      <c r="A364" s="44">
        <v>33</v>
      </c>
      <c r="B364" s="65" t="s">
        <v>394</v>
      </c>
      <c r="C364" s="46">
        <v>85000</v>
      </c>
      <c r="D364" s="47">
        <v>16</v>
      </c>
      <c r="E364" s="48">
        <f t="shared" si="114"/>
        <v>1</v>
      </c>
      <c r="F364" s="49">
        <f t="shared" si="112"/>
        <v>85000</v>
      </c>
      <c r="G364" s="55">
        <v>21</v>
      </c>
      <c r="H364" s="48">
        <f t="shared" si="115"/>
        <v>1</v>
      </c>
      <c r="I364" s="49">
        <f t="shared" si="113"/>
        <v>85000</v>
      </c>
      <c r="J364" s="55">
        <v>18</v>
      </c>
      <c r="K364" s="48">
        <f t="shared" si="116"/>
        <v>1</v>
      </c>
      <c r="L364" s="49">
        <f t="shared" si="117"/>
        <v>85000</v>
      </c>
      <c r="M364" s="49">
        <f t="shared" si="118"/>
        <v>255000</v>
      </c>
      <c r="N364" s="49"/>
      <c r="O364" s="49"/>
      <c r="P364" s="49">
        <f t="shared" si="119"/>
        <v>255000</v>
      </c>
    </row>
    <row r="365" spans="1:16" s="43" customFormat="1" ht="36.75" customHeight="1">
      <c r="A365" s="44">
        <v>34</v>
      </c>
      <c r="B365" s="65" t="s">
        <v>395</v>
      </c>
      <c r="C365" s="46">
        <v>85000</v>
      </c>
      <c r="D365" s="47">
        <v>9</v>
      </c>
      <c r="E365" s="48">
        <f t="shared" si="114"/>
        <v>0.5</v>
      </c>
      <c r="F365" s="49">
        <f t="shared" si="112"/>
        <v>42500</v>
      </c>
      <c r="G365" s="55">
        <v>16</v>
      </c>
      <c r="H365" s="48">
        <f t="shared" si="115"/>
        <v>1</v>
      </c>
      <c r="I365" s="49">
        <f t="shared" si="113"/>
        <v>85000</v>
      </c>
      <c r="J365" s="55">
        <v>18</v>
      </c>
      <c r="K365" s="48">
        <f t="shared" si="116"/>
        <v>1</v>
      </c>
      <c r="L365" s="49">
        <f t="shared" si="117"/>
        <v>85000</v>
      </c>
      <c r="M365" s="49">
        <f t="shared" si="118"/>
        <v>212500</v>
      </c>
      <c r="N365" s="49"/>
      <c r="O365" s="49"/>
      <c r="P365" s="49">
        <f t="shared" si="119"/>
        <v>212500</v>
      </c>
    </row>
    <row r="366" spans="1:16" s="43" customFormat="1" ht="36.75" customHeight="1">
      <c r="A366" s="44">
        <v>35</v>
      </c>
      <c r="B366" s="38" t="s">
        <v>675</v>
      </c>
      <c r="C366" s="46">
        <v>85000</v>
      </c>
      <c r="D366" s="51"/>
      <c r="E366" s="48">
        <f t="shared" si="114"/>
        <v>0</v>
      </c>
      <c r="F366" s="49">
        <f t="shared" si="112"/>
        <v>0</v>
      </c>
      <c r="G366" s="52"/>
      <c r="H366" s="48">
        <f t="shared" si="115"/>
        <v>0</v>
      </c>
      <c r="I366" s="49">
        <f t="shared" si="113"/>
        <v>0</v>
      </c>
      <c r="J366" s="55">
        <v>16</v>
      </c>
      <c r="K366" s="48">
        <f t="shared" si="116"/>
        <v>1</v>
      </c>
      <c r="L366" s="49">
        <f t="shared" si="117"/>
        <v>85000</v>
      </c>
      <c r="M366" s="49">
        <f t="shared" si="118"/>
        <v>85000</v>
      </c>
      <c r="N366" s="49"/>
      <c r="O366" s="49"/>
      <c r="P366" s="49">
        <f t="shared" si="119"/>
        <v>85000</v>
      </c>
    </row>
    <row r="367" spans="1:16" s="43" customFormat="1" ht="36.75" customHeight="1">
      <c r="A367" s="40">
        <v>15</v>
      </c>
      <c r="B367" s="41" t="s">
        <v>62</v>
      </c>
      <c r="C367" s="42"/>
      <c r="D367" s="42"/>
      <c r="E367" s="42"/>
      <c r="F367" s="42">
        <f>SUM(F368:F399)</f>
        <v>2380000</v>
      </c>
      <c r="G367" s="42"/>
      <c r="H367" s="42"/>
      <c r="I367" s="42">
        <f>SUM(I368:I399)</f>
        <v>2465000</v>
      </c>
      <c r="J367" s="42"/>
      <c r="K367" s="42"/>
      <c r="L367" s="42">
        <f>SUM(L368:L399)</f>
        <v>2550000</v>
      </c>
      <c r="M367" s="42">
        <f>SUM(M368:M399)</f>
        <v>7395000</v>
      </c>
      <c r="N367" s="42">
        <f>SUM(N368:N399)</f>
        <v>0</v>
      </c>
      <c r="O367" s="42">
        <f>SUM(O368:O399)</f>
        <v>0</v>
      </c>
      <c r="P367" s="42">
        <f>SUM(P368:P399)</f>
        <v>7395000</v>
      </c>
    </row>
    <row r="368" spans="1:16" s="43" customFormat="1" ht="36.75" customHeight="1">
      <c r="A368" s="44">
        <v>1</v>
      </c>
      <c r="B368" s="38" t="s">
        <v>396</v>
      </c>
      <c r="C368" s="46">
        <v>85000</v>
      </c>
      <c r="D368" s="47">
        <v>18</v>
      </c>
      <c r="E368" s="48">
        <f>IF(D368=0,0,IF(D368&lt;=5,0.25,IF(D368&lt;=10,0.5,IF(D368&lt;=15,0.75,1))))</f>
        <v>1</v>
      </c>
      <c r="F368" s="49">
        <f aca="true" t="shared" si="120" ref="F368:F399">C368*E368</f>
        <v>85000</v>
      </c>
      <c r="G368" s="55">
        <v>17</v>
      </c>
      <c r="H368" s="48">
        <f>IF(G368=0,0,IF(G368&lt;=5,0.25,IF(G368&lt;=10,0.5,IF(G368&lt;=15,0.75,1))))</f>
        <v>1</v>
      </c>
      <c r="I368" s="49">
        <f aca="true" t="shared" si="121" ref="I368:I399">C368*H368</f>
        <v>85000</v>
      </c>
      <c r="J368" s="55">
        <v>21</v>
      </c>
      <c r="K368" s="48">
        <f>IF(J368=0,0,IF(J368&lt;=5,0.25,IF(J368&lt;=10,0.5,IF(J368&lt;=15,0.75,1))))</f>
        <v>1</v>
      </c>
      <c r="L368" s="49">
        <f>C368*K368</f>
        <v>85000</v>
      </c>
      <c r="M368" s="49">
        <f>L368+I368+F368</f>
        <v>255000</v>
      </c>
      <c r="N368" s="49"/>
      <c r="O368" s="49"/>
      <c r="P368" s="49">
        <f>M368-N368-O368</f>
        <v>255000</v>
      </c>
    </row>
    <row r="369" spans="1:16" s="43" customFormat="1" ht="36.75" customHeight="1">
      <c r="A369" s="44">
        <v>2</v>
      </c>
      <c r="B369" s="38" t="s">
        <v>109</v>
      </c>
      <c r="C369" s="46">
        <v>85000</v>
      </c>
      <c r="D369" s="47">
        <v>15</v>
      </c>
      <c r="E369" s="48">
        <f aca="true" t="shared" si="122" ref="E369:E399">IF(D369=0,0,IF(D369&lt;=5,0.25,IF(D369&lt;=10,0.5,IF(D369&lt;=15,0.75,1))))</f>
        <v>0.75</v>
      </c>
      <c r="F369" s="49">
        <f t="shared" si="120"/>
        <v>63750</v>
      </c>
      <c r="G369" s="55">
        <v>11</v>
      </c>
      <c r="H369" s="48">
        <f aca="true" t="shared" si="123" ref="H369:H399">IF(G369=0,0,IF(G369&lt;=5,0.25,IF(G369&lt;=10,0.5,IF(G369&lt;=15,0.75,1))))</f>
        <v>0.75</v>
      </c>
      <c r="I369" s="49">
        <f t="shared" si="121"/>
        <v>63750</v>
      </c>
      <c r="J369" s="55">
        <v>14</v>
      </c>
      <c r="K369" s="48">
        <f aca="true" t="shared" si="124" ref="K369:K399">IF(J369=0,0,IF(J369&lt;=5,0.25,IF(J369&lt;=10,0.5,IF(J369&lt;=15,0.75,1))))</f>
        <v>0.75</v>
      </c>
      <c r="L369" s="49">
        <f aca="true" t="shared" si="125" ref="L369:L399">C369*K369</f>
        <v>63750</v>
      </c>
      <c r="M369" s="49">
        <f aca="true" t="shared" si="126" ref="M369:M399">L369+I369+F369</f>
        <v>191250</v>
      </c>
      <c r="N369" s="49"/>
      <c r="O369" s="49"/>
      <c r="P369" s="49">
        <f aca="true" t="shared" si="127" ref="P369:P399">M369-N369-O369</f>
        <v>191250</v>
      </c>
    </row>
    <row r="370" spans="1:16" s="43" customFormat="1" ht="36.75" customHeight="1">
      <c r="A370" s="44">
        <v>3</v>
      </c>
      <c r="B370" s="38" t="s">
        <v>397</v>
      </c>
      <c r="C370" s="46">
        <v>85000</v>
      </c>
      <c r="D370" s="47">
        <v>15</v>
      </c>
      <c r="E370" s="48">
        <f t="shared" si="122"/>
        <v>0.75</v>
      </c>
      <c r="F370" s="49">
        <f t="shared" si="120"/>
        <v>63750</v>
      </c>
      <c r="G370" s="55">
        <v>20</v>
      </c>
      <c r="H370" s="48">
        <f t="shared" si="123"/>
        <v>1</v>
      </c>
      <c r="I370" s="49">
        <f t="shared" si="121"/>
        <v>85000</v>
      </c>
      <c r="J370" s="55">
        <v>12</v>
      </c>
      <c r="K370" s="48">
        <f t="shared" si="124"/>
        <v>0.75</v>
      </c>
      <c r="L370" s="49">
        <f t="shared" si="125"/>
        <v>63750</v>
      </c>
      <c r="M370" s="49">
        <f t="shared" si="126"/>
        <v>212500</v>
      </c>
      <c r="N370" s="49"/>
      <c r="O370" s="49"/>
      <c r="P370" s="49">
        <f t="shared" si="127"/>
        <v>212500</v>
      </c>
    </row>
    <row r="371" spans="1:16" s="43" customFormat="1" ht="36.75" customHeight="1">
      <c r="A371" s="44">
        <v>4</v>
      </c>
      <c r="B371" s="38" t="s">
        <v>398</v>
      </c>
      <c r="C371" s="46">
        <v>85000</v>
      </c>
      <c r="D371" s="47">
        <v>19</v>
      </c>
      <c r="E371" s="48">
        <f t="shared" si="122"/>
        <v>1</v>
      </c>
      <c r="F371" s="49">
        <f t="shared" si="120"/>
        <v>85000</v>
      </c>
      <c r="G371" s="55">
        <v>9</v>
      </c>
      <c r="H371" s="48">
        <f t="shared" si="123"/>
        <v>0.5</v>
      </c>
      <c r="I371" s="49">
        <f t="shared" si="121"/>
        <v>42500</v>
      </c>
      <c r="J371" s="55">
        <v>17</v>
      </c>
      <c r="K371" s="48">
        <f t="shared" si="124"/>
        <v>1</v>
      </c>
      <c r="L371" s="49">
        <f t="shared" si="125"/>
        <v>85000</v>
      </c>
      <c r="M371" s="49">
        <f t="shared" si="126"/>
        <v>212500</v>
      </c>
      <c r="N371" s="49"/>
      <c r="O371" s="49"/>
      <c r="P371" s="49">
        <f t="shared" si="127"/>
        <v>212500</v>
      </c>
    </row>
    <row r="372" spans="1:16" s="43" customFormat="1" ht="36.75" customHeight="1">
      <c r="A372" s="44">
        <v>5</v>
      </c>
      <c r="B372" s="38" t="s">
        <v>399</v>
      </c>
      <c r="C372" s="46">
        <v>85000</v>
      </c>
      <c r="D372" s="47">
        <v>18</v>
      </c>
      <c r="E372" s="48">
        <f t="shared" si="122"/>
        <v>1</v>
      </c>
      <c r="F372" s="49">
        <f t="shared" si="120"/>
        <v>85000</v>
      </c>
      <c r="G372" s="55">
        <v>15</v>
      </c>
      <c r="H372" s="48">
        <f t="shared" si="123"/>
        <v>0.75</v>
      </c>
      <c r="I372" s="49">
        <f t="shared" si="121"/>
        <v>63750</v>
      </c>
      <c r="J372" s="55">
        <v>20</v>
      </c>
      <c r="K372" s="48">
        <f t="shared" si="124"/>
        <v>1</v>
      </c>
      <c r="L372" s="49">
        <f t="shared" si="125"/>
        <v>85000</v>
      </c>
      <c r="M372" s="49">
        <f t="shared" si="126"/>
        <v>233750</v>
      </c>
      <c r="N372" s="49"/>
      <c r="O372" s="49"/>
      <c r="P372" s="49">
        <f t="shared" si="127"/>
        <v>233750</v>
      </c>
    </row>
    <row r="373" spans="1:16" s="43" customFormat="1" ht="36.75" customHeight="1">
      <c r="A373" s="44">
        <v>6</v>
      </c>
      <c r="B373" s="38" t="s">
        <v>400</v>
      </c>
      <c r="C373" s="46">
        <v>85000</v>
      </c>
      <c r="D373" s="47">
        <v>14</v>
      </c>
      <c r="E373" s="48">
        <f t="shared" si="122"/>
        <v>0.75</v>
      </c>
      <c r="F373" s="49">
        <f t="shared" si="120"/>
        <v>63750</v>
      </c>
      <c r="G373" s="55">
        <v>18</v>
      </c>
      <c r="H373" s="48">
        <f t="shared" si="123"/>
        <v>1</v>
      </c>
      <c r="I373" s="49">
        <f t="shared" si="121"/>
        <v>85000</v>
      </c>
      <c r="J373" s="55">
        <v>18</v>
      </c>
      <c r="K373" s="48">
        <f t="shared" si="124"/>
        <v>1</v>
      </c>
      <c r="L373" s="49">
        <f t="shared" si="125"/>
        <v>85000</v>
      </c>
      <c r="M373" s="49">
        <f t="shared" si="126"/>
        <v>233750</v>
      </c>
      <c r="N373" s="49"/>
      <c r="O373" s="49"/>
      <c r="P373" s="49">
        <f t="shared" si="127"/>
        <v>233750</v>
      </c>
    </row>
    <row r="374" spans="1:16" s="43" customFormat="1" ht="36.75" customHeight="1">
      <c r="A374" s="44">
        <v>7</v>
      </c>
      <c r="B374" s="38" t="s">
        <v>401</v>
      </c>
      <c r="C374" s="46">
        <v>85000</v>
      </c>
      <c r="D374" s="47">
        <v>19</v>
      </c>
      <c r="E374" s="48">
        <f t="shared" si="122"/>
        <v>1</v>
      </c>
      <c r="F374" s="49">
        <f t="shared" si="120"/>
        <v>85000</v>
      </c>
      <c r="G374" s="55">
        <v>21</v>
      </c>
      <c r="H374" s="48">
        <f t="shared" si="123"/>
        <v>1</v>
      </c>
      <c r="I374" s="49">
        <f t="shared" si="121"/>
        <v>85000</v>
      </c>
      <c r="J374" s="55">
        <v>21</v>
      </c>
      <c r="K374" s="48">
        <f t="shared" si="124"/>
        <v>1</v>
      </c>
      <c r="L374" s="49">
        <f t="shared" si="125"/>
        <v>85000</v>
      </c>
      <c r="M374" s="49">
        <f t="shared" si="126"/>
        <v>255000</v>
      </c>
      <c r="N374" s="49"/>
      <c r="O374" s="49"/>
      <c r="P374" s="49">
        <f t="shared" si="127"/>
        <v>255000</v>
      </c>
    </row>
    <row r="375" spans="1:16" s="43" customFormat="1" ht="36.75" customHeight="1">
      <c r="A375" s="44">
        <v>8</v>
      </c>
      <c r="B375" s="38" t="s">
        <v>402</v>
      </c>
      <c r="C375" s="46">
        <v>85000</v>
      </c>
      <c r="D375" s="47">
        <v>13</v>
      </c>
      <c r="E375" s="48">
        <f t="shared" si="122"/>
        <v>0.75</v>
      </c>
      <c r="F375" s="49">
        <f t="shared" si="120"/>
        <v>63750</v>
      </c>
      <c r="G375" s="55">
        <v>12</v>
      </c>
      <c r="H375" s="48">
        <f t="shared" si="123"/>
        <v>0.75</v>
      </c>
      <c r="I375" s="49">
        <f t="shared" si="121"/>
        <v>63750</v>
      </c>
      <c r="J375" s="55">
        <v>20</v>
      </c>
      <c r="K375" s="48">
        <f t="shared" si="124"/>
        <v>1</v>
      </c>
      <c r="L375" s="49">
        <f t="shared" si="125"/>
        <v>85000</v>
      </c>
      <c r="M375" s="49">
        <f t="shared" si="126"/>
        <v>212500</v>
      </c>
      <c r="N375" s="49"/>
      <c r="O375" s="49"/>
      <c r="P375" s="49">
        <f t="shared" si="127"/>
        <v>212500</v>
      </c>
    </row>
    <row r="376" spans="1:16" s="43" customFormat="1" ht="36.75" customHeight="1">
      <c r="A376" s="44">
        <v>9</v>
      </c>
      <c r="B376" s="38" t="s">
        <v>403</v>
      </c>
      <c r="C376" s="46">
        <v>85000</v>
      </c>
      <c r="D376" s="47">
        <v>16</v>
      </c>
      <c r="E376" s="48">
        <f t="shared" si="122"/>
        <v>1</v>
      </c>
      <c r="F376" s="49">
        <f t="shared" si="120"/>
        <v>85000</v>
      </c>
      <c r="G376" s="55">
        <v>10</v>
      </c>
      <c r="H376" s="48">
        <f t="shared" si="123"/>
        <v>0.5</v>
      </c>
      <c r="I376" s="49">
        <f t="shared" si="121"/>
        <v>42500</v>
      </c>
      <c r="J376" s="55">
        <v>17</v>
      </c>
      <c r="K376" s="48">
        <f t="shared" si="124"/>
        <v>1</v>
      </c>
      <c r="L376" s="49">
        <f t="shared" si="125"/>
        <v>85000</v>
      </c>
      <c r="M376" s="49">
        <f t="shared" si="126"/>
        <v>212500</v>
      </c>
      <c r="N376" s="49"/>
      <c r="O376" s="49"/>
      <c r="P376" s="49">
        <f t="shared" si="127"/>
        <v>212500</v>
      </c>
    </row>
    <row r="377" spans="1:16" s="43" customFormat="1" ht="36.75" customHeight="1">
      <c r="A377" s="44">
        <v>10</v>
      </c>
      <c r="B377" s="38" t="s">
        <v>404</v>
      </c>
      <c r="C377" s="46">
        <v>85000</v>
      </c>
      <c r="D377" s="47">
        <v>16</v>
      </c>
      <c r="E377" s="48">
        <f t="shared" si="122"/>
        <v>1</v>
      </c>
      <c r="F377" s="49">
        <f t="shared" si="120"/>
        <v>85000</v>
      </c>
      <c r="G377" s="55">
        <v>19</v>
      </c>
      <c r="H377" s="48">
        <f t="shared" si="123"/>
        <v>1</v>
      </c>
      <c r="I377" s="49">
        <f t="shared" si="121"/>
        <v>85000</v>
      </c>
      <c r="J377" s="55">
        <v>19</v>
      </c>
      <c r="K377" s="48">
        <f t="shared" si="124"/>
        <v>1</v>
      </c>
      <c r="L377" s="49">
        <f t="shared" si="125"/>
        <v>85000</v>
      </c>
      <c r="M377" s="49">
        <f t="shared" si="126"/>
        <v>255000</v>
      </c>
      <c r="N377" s="49"/>
      <c r="O377" s="49"/>
      <c r="P377" s="49">
        <f t="shared" si="127"/>
        <v>255000</v>
      </c>
    </row>
    <row r="378" spans="1:16" s="43" customFormat="1" ht="36.75" customHeight="1">
      <c r="A378" s="44">
        <v>11</v>
      </c>
      <c r="B378" s="38" t="s">
        <v>405</v>
      </c>
      <c r="C378" s="46">
        <v>85000</v>
      </c>
      <c r="D378" s="47">
        <v>6</v>
      </c>
      <c r="E378" s="48">
        <f t="shared" si="122"/>
        <v>0.5</v>
      </c>
      <c r="F378" s="49">
        <f t="shared" si="120"/>
        <v>42500</v>
      </c>
      <c r="G378" s="55">
        <v>9</v>
      </c>
      <c r="H378" s="48">
        <f t="shared" si="123"/>
        <v>0.5</v>
      </c>
      <c r="I378" s="49">
        <f t="shared" si="121"/>
        <v>42500</v>
      </c>
      <c r="J378" s="55">
        <v>5</v>
      </c>
      <c r="K378" s="48">
        <f t="shared" si="124"/>
        <v>0.25</v>
      </c>
      <c r="L378" s="49">
        <f t="shared" si="125"/>
        <v>21250</v>
      </c>
      <c r="M378" s="49">
        <f t="shared" si="126"/>
        <v>106250</v>
      </c>
      <c r="N378" s="49"/>
      <c r="O378" s="49"/>
      <c r="P378" s="49">
        <f t="shared" si="127"/>
        <v>106250</v>
      </c>
    </row>
    <row r="379" spans="1:16" s="43" customFormat="1" ht="36.75" customHeight="1">
      <c r="A379" s="44">
        <v>12</v>
      </c>
      <c r="B379" s="38" t="s">
        <v>406</v>
      </c>
      <c r="C379" s="46">
        <v>85000</v>
      </c>
      <c r="D379" s="47">
        <v>16</v>
      </c>
      <c r="E379" s="48">
        <f t="shared" si="122"/>
        <v>1</v>
      </c>
      <c r="F379" s="49">
        <f t="shared" si="120"/>
        <v>85000</v>
      </c>
      <c r="G379" s="55">
        <v>20</v>
      </c>
      <c r="H379" s="48">
        <f t="shared" si="123"/>
        <v>1</v>
      </c>
      <c r="I379" s="49">
        <f t="shared" si="121"/>
        <v>85000</v>
      </c>
      <c r="J379" s="55">
        <v>17</v>
      </c>
      <c r="K379" s="48">
        <f t="shared" si="124"/>
        <v>1</v>
      </c>
      <c r="L379" s="49">
        <f t="shared" si="125"/>
        <v>85000</v>
      </c>
      <c r="M379" s="49">
        <f t="shared" si="126"/>
        <v>255000</v>
      </c>
      <c r="N379" s="49"/>
      <c r="O379" s="49"/>
      <c r="P379" s="49">
        <f t="shared" si="127"/>
        <v>255000</v>
      </c>
    </row>
    <row r="380" spans="1:16" s="43" customFormat="1" ht="36.75" customHeight="1">
      <c r="A380" s="44">
        <v>13</v>
      </c>
      <c r="B380" s="38" t="s">
        <v>407</v>
      </c>
      <c r="C380" s="46">
        <v>85000</v>
      </c>
      <c r="D380" s="47">
        <v>19</v>
      </c>
      <c r="E380" s="48">
        <f t="shared" si="122"/>
        <v>1</v>
      </c>
      <c r="F380" s="49">
        <f t="shared" si="120"/>
        <v>85000</v>
      </c>
      <c r="G380" s="55">
        <v>19</v>
      </c>
      <c r="H380" s="48">
        <f t="shared" si="123"/>
        <v>1</v>
      </c>
      <c r="I380" s="49">
        <f t="shared" si="121"/>
        <v>85000</v>
      </c>
      <c r="J380" s="55">
        <v>21</v>
      </c>
      <c r="K380" s="48">
        <f t="shared" si="124"/>
        <v>1</v>
      </c>
      <c r="L380" s="49">
        <f t="shared" si="125"/>
        <v>85000</v>
      </c>
      <c r="M380" s="49">
        <f t="shared" si="126"/>
        <v>255000</v>
      </c>
      <c r="N380" s="49"/>
      <c r="O380" s="49"/>
      <c r="P380" s="49">
        <f t="shared" si="127"/>
        <v>255000</v>
      </c>
    </row>
    <row r="381" spans="1:16" s="43" customFormat="1" ht="36.75" customHeight="1">
      <c r="A381" s="44">
        <v>14</v>
      </c>
      <c r="B381" s="38" t="s">
        <v>408</v>
      </c>
      <c r="C381" s="46">
        <v>85000</v>
      </c>
      <c r="D381" s="47">
        <v>16</v>
      </c>
      <c r="E381" s="48">
        <f t="shared" si="122"/>
        <v>1</v>
      </c>
      <c r="F381" s="49">
        <f t="shared" si="120"/>
        <v>85000</v>
      </c>
      <c r="G381" s="55">
        <v>17</v>
      </c>
      <c r="H381" s="48">
        <f t="shared" si="123"/>
        <v>1</v>
      </c>
      <c r="I381" s="49">
        <f t="shared" si="121"/>
        <v>85000</v>
      </c>
      <c r="J381" s="55">
        <v>12</v>
      </c>
      <c r="K381" s="48">
        <f t="shared" si="124"/>
        <v>0.75</v>
      </c>
      <c r="L381" s="49">
        <f t="shared" si="125"/>
        <v>63750</v>
      </c>
      <c r="M381" s="49">
        <f t="shared" si="126"/>
        <v>233750</v>
      </c>
      <c r="N381" s="49"/>
      <c r="O381" s="49"/>
      <c r="P381" s="49">
        <f t="shared" si="127"/>
        <v>233750</v>
      </c>
    </row>
    <row r="382" spans="1:16" s="43" customFormat="1" ht="36.75" customHeight="1">
      <c r="A382" s="44">
        <v>15</v>
      </c>
      <c r="B382" s="38" t="s">
        <v>409</v>
      </c>
      <c r="C382" s="46">
        <v>85000</v>
      </c>
      <c r="D382" s="47">
        <v>15</v>
      </c>
      <c r="E382" s="48">
        <f t="shared" si="122"/>
        <v>0.75</v>
      </c>
      <c r="F382" s="49">
        <f t="shared" si="120"/>
        <v>63750</v>
      </c>
      <c r="G382" s="55">
        <v>20</v>
      </c>
      <c r="H382" s="48">
        <f t="shared" si="123"/>
        <v>1</v>
      </c>
      <c r="I382" s="49">
        <f t="shared" si="121"/>
        <v>85000</v>
      </c>
      <c r="J382" s="55">
        <v>20</v>
      </c>
      <c r="K382" s="48">
        <f t="shared" si="124"/>
        <v>1</v>
      </c>
      <c r="L382" s="49">
        <f t="shared" si="125"/>
        <v>85000</v>
      </c>
      <c r="M382" s="49">
        <f t="shared" si="126"/>
        <v>233750</v>
      </c>
      <c r="N382" s="49"/>
      <c r="O382" s="49"/>
      <c r="P382" s="49">
        <f t="shared" si="127"/>
        <v>233750</v>
      </c>
    </row>
    <row r="383" spans="1:16" s="43" customFormat="1" ht="36.75" customHeight="1">
      <c r="A383" s="44">
        <v>16</v>
      </c>
      <c r="B383" s="38" t="s">
        <v>410</v>
      </c>
      <c r="C383" s="46">
        <v>85000</v>
      </c>
      <c r="D383" s="47">
        <v>14</v>
      </c>
      <c r="E383" s="48">
        <f t="shared" si="122"/>
        <v>0.75</v>
      </c>
      <c r="F383" s="49">
        <f t="shared" si="120"/>
        <v>63750</v>
      </c>
      <c r="G383" s="55">
        <v>21</v>
      </c>
      <c r="H383" s="48">
        <f t="shared" si="123"/>
        <v>1</v>
      </c>
      <c r="I383" s="49">
        <f t="shared" si="121"/>
        <v>85000</v>
      </c>
      <c r="J383" s="55">
        <v>20</v>
      </c>
      <c r="K383" s="48">
        <f t="shared" si="124"/>
        <v>1</v>
      </c>
      <c r="L383" s="49">
        <f t="shared" si="125"/>
        <v>85000</v>
      </c>
      <c r="M383" s="49">
        <f t="shared" si="126"/>
        <v>233750</v>
      </c>
      <c r="N383" s="49"/>
      <c r="O383" s="49"/>
      <c r="P383" s="49">
        <f t="shared" si="127"/>
        <v>233750</v>
      </c>
    </row>
    <row r="384" spans="1:16" s="43" customFormat="1" ht="36.75" customHeight="1">
      <c r="A384" s="44">
        <v>17</v>
      </c>
      <c r="B384" s="38" t="s">
        <v>411</v>
      </c>
      <c r="C384" s="46">
        <v>85000</v>
      </c>
      <c r="D384" s="47">
        <v>9</v>
      </c>
      <c r="E384" s="48">
        <f t="shared" si="122"/>
        <v>0.5</v>
      </c>
      <c r="F384" s="49">
        <f t="shared" si="120"/>
        <v>42500</v>
      </c>
      <c r="G384" s="55">
        <v>20</v>
      </c>
      <c r="H384" s="48">
        <f t="shared" si="123"/>
        <v>1</v>
      </c>
      <c r="I384" s="49">
        <f t="shared" si="121"/>
        <v>85000</v>
      </c>
      <c r="J384" s="55">
        <v>20</v>
      </c>
      <c r="K384" s="48">
        <f t="shared" si="124"/>
        <v>1</v>
      </c>
      <c r="L384" s="49">
        <f t="shared" si="125"/>
        <v>85000</v>
      </c>
      <c r="M384" s="49">
        <f t="shared" si="126"/>
        <v>212500</v>
      </c>
      <c r="N384" s="49"/>
      <c r="O384" s="49"/>
      <c r="P384" s="49">
        <f t="shared" si="127"/>
        <v>212500</v>
      </c>
    </row>
    <row r="385" spans="1:16" s="43" customFormat="1" ht="36.75" customHeight="1">
      <c r="A385" s="44">
        <v>18</v>
      </c>
      <c r="B385" s="38" t="s">
        <v>412</v>
      </c>
      <c r="C385" s="46">
        <v>85000</v>
      </c>
      <c r="D385" s="47">
        <v>14</v>
      </c>
      <c r="E385" s="48">
        <f t="shared" si="122"/>
        <v>0.75</v>
      </c>
      <c r="F385" s="49">
        <f t="shared" si="120"/>
        <v>63750</v>
      </c>
      <c r="G385" s="55">
        <v>21</v>
      </c>
      <c r="H385" s="48">
        <f t="shared" si="123"/>
        <v>1</v>
      </c>
      <c r="I385" s="49">
        <f t="shared" si="121"/>
        <v>85000</v>
      </c>
      <c r="J385" s="55">
        <v>19</v>
      </c>
      <c r="K385" s="48">
        <f t="shared" si="124"/>
        <v>1</v>
      </c>
      <c r="L385" s="49">
        <f t="shared" si="125"/>
        <v>85000</v>
      </c>
      <c r="M385" s="49">
        <f t="shared" si="126"/>
        <v>233750</v>
      </c>
      <c r="N385" s="49"/>
      <c r="O385" s="49"/>
      <c r="P385" s="49">
        <f t="shared" si="127"/>
        <v>233750</v>
      </c>
    </row>
    <row r="386" spans="1:16" s="43" customFormat="1" ht="36.75" customHeight="1">
      <c r="A386" s="44">
        <v>19</v>
      </c>
      <c r="B386" s="38" t="s">
        <v>413</v>
      </c>
      <c r="C386" s="46">
        <v>85000</v>
      </c>
      <c r="D386" s="47">
        <v>14</v>
      </c>
      <c r="E386" s="48">
        <f t="shared" si="122"/>
        <v>0.75</v>
      </c>
      <c r="F386" s="49">
        <f t="shared" si="120"/>
        <v>63750</v>
      </c>
      <c r="G386" s="55">
        <v>16</v>
      </c>
      <c r="H386" s="48">
        <f t="shared" si="123"/>
        <v>1</v>
      </c>
      <c r="I386" s="49">
        <f t="shared" si="121"/>
        <v>85000</v>
      </c>
      <c r="J386" s="55">
        <v>20</v>
      </c>
      <c r="K386" s="48">
        <f t="shared" si="124"/>
        <v>1</v>
      </c>
      <c r="L386" s="49">
        <f t="shared" si="125"/>
        <v>85000</v>
      </c>
      <c r="M386" s="49">
        <f t="shared" si="126"/>
        <v>233750</v>
      </c>
      <c r="N386" s="49"/>
      <c r="O386" s="49"/>
      <c r="P386" s="49">
        <f t="shared" si="127"/>
        <v>233750</v>
      </c>
    </row>
    <row r="387" spans="1:16" s="43" customFormat="1" ht="36.75" customHeight="1">
      <c r="A387" s="44">
        <v>20</v>
      </c>
      <c r="B387" s="38" t="s">
        <v>414</v>
      </c>
      <c r="C387" s="46">
        <v>85000</v>
      </c>
      <c r="D387" s="47">
        <v>12</v>
      </c>
      <c r="E387" s="48">
        <f t="shared" si="122"/>
        <v>0.75</v>
      </c>
      <c r="F387" s="49">
        <f t="shared" si="120"/>
        <v>63750</v>
      </c>
      <c r="G387" s="55">
        <v>21</v>
      </c>
      <c r="H387" s="48">
        <f t="shared" si="123"/>
        <v>1</v>
      </c>
      <c r="I387" s="49">
        <f t="shared" si="121"/>
        <v>85000</v>
      </c>
      <c r="J387" s="55">
        <v>14</v>
      </c>
      <c r="K387" s="48">
        <f t="shared" si="124"/>
        <v>0.75</v>
      </c>
      <c r="L387" s="49">
        <f t="shared" si="125"/>
        <v>63750</v>
      </c>
      <c r="M387" s="49">
        <f t="shared" si="126"/>
        <v>212500</v>
      </c>
      <c r="N387" s="49"/>
      <c r="O387" s="49"/>
      <c r="P387" s="49">
        <f t="shared" si="127"/>
        <v>212500</v>
      </c>
    </row>
    <row r="388" spans="1:16" s="43" customFormat="1" ht="36.75" customHeight="1">
      <c r="A388" s="44">
        <v>21</v>
      </c>
      <c r="B388" s="38" t="s">
        <v>415</v>
      </c>
      <c r="C388" s="46">
        <v>85000</v>
      </c>
      <c r="D388" s="47">
        <v>18</v>
      </c>
      <c r="E388" s="48">
        <f t="shared" si="122"/>
        <v>1</v>
      </c>
      <c r="F388" s="49">
        <f t="shared" si="120"/>
        <v>85000</v>
      </c>
      <c r="G388" s="55">
        <v>21</v>
      </c>
      <c r="H388" s="48">
        <f t="shared" si="123"/>
        <v>1</v>
      </c>
      <c r="I388" s="49">
        <f t="shared" si="121"/>
        <v>85000</v>
      </c>
      <c r="J388" s="55">
        <v>18</v>
      </c>
      <c r="K388" s="48">
        <f t="shared" si="124"/>
        <v>1</v>
      </c>
      <c r="L388" s="49">
        <f t="shared" si="125"/>
        <v>85000</v>
      </c>
      <c r="M388" s="49">
        <f t="shared" si="126"/>
        <v>255000</v>
      </c>
      <c r="N388" s="49"/>
      <c r="O388" s="49"/>
      <c r="P388" s="49">
        <f t="shared" si="127"/>
        <v>255000</v>
      </c>
    </row>
    <row r="389" spans="1:16" s="43" customFormat="1" ht="36.75" customHeight="1">
      <c r="A389" s="44">
        <v>22</v>
      </c>
      <c r="B389" s="38" t="s">
        <v>416</v>
      </c>
      <c r="C389" s="46">
        <v>85000</v>
      </c>
      <c r="D389" s="47">
        <v>19</v>
      </c>
      <c r="E389" s="48">
        <f t="shared" si="122"/>
        <v>1</v>
      </c>
      <c r="F389" s="49">
        <f t="shared" si="120"/>
        <v>85000</v>
      </c>
      <c r="G389" s="55">
        <v>19</v>
      </c>
      <c r="H389" s="48">
        <f t="shared" si="123"/>
        <v>1</v>
      </c>
      <c r="I389" s="49">
        <f t="shared" si="121"/>
        <v>85000</v>
      </c>
      <c r="J389" s="55">
        <v>20</v>
      </c>
      <c r="K389" s="48">
        <f t="shared" si="124"/>
        <v>1</v>
      </c>
      <c r="L389" s="49">
        <f t="shared" si="125"/>
        <v>85000</v>
      </c>
      <c r="M389" s="49">
        <f t="shared" si="126"/>
        <v>255000</v>
      </c>
      <c r="N389" s="49"/>
      <c r="O389" s="49"/>
      <c r="P389" s="49">
        <f t="shared" si="127"/>
        <v>255000</v>
      </c>
    </row>
    <row r="390" spans="1:16" s="43" customFormat="1" ht="36.75" customHeight="1">
      <c r="A390" s="44">
        <v>23</v>
      </c>
      <c r="B390" s="38" t="s">
        <v>417</v>
      </c>
      <c r="C390" s="46">
        <v>85000</v>
      </c>
      <c r="D390" s="47">
        <v>19</v>
      </c>
      <c r="E390" s="48">
        <f t="shared" si="122"/>
        <v>1</v>
      </c>
      <c r="F390" s="49">
        <f t="shared" si="120"/>
        <v>85000</v>
      </c>
      <c r="G390" s="55">
        <v>18</v>
      </c>
      <c r="H390" s="48">
        <f t="shared" si="123"/>
        <v>1</v>
      </c>
      <c r="I390" s="49">
        <f t="shared" si="121"/>
        <v>85000</v>
      </c>
      <c r="J390" s="55">
        <v>20</v>
      </c>
      <c r="K390" s="48">
        <f t="shared" si="124"/>
        <v>1</v>
      </c>
      <c r="L390" s="49">
        <f t="shared" si="125"/>
        <v>85000</v>
      </c>
      <c r="M390" s="49">
        <f t="shared" si="126"/>
        <v>255000</v>
      </c>
      <c r="N390" s="49"/>
      <c r="O390" s="49"/>
      <c r="P390" s="49">
        <f t="shared" si="127"/>
        <v>255000</v>
      </c>
    </row>
    <row r="391" spans="1:16" s="43" customFormat="1" ht="36.75" customHeight="1">
      <c r="A391" s="44">
        <v>24</v>
      </c>
      <c r="B391" s="38" t="s">
        <v>418</v>
      </c>
      <c r="C391" s="46">
        <v>85000</v>
      </c>
      <c r="D391" s="42">
        <v>9</v>
      </c>
      <c r="E391" s="48">
        <f t="shared" si="122"/>
        <v>0.5</v>
      </c>
      <c r="F391" s="49">
        <f t="shared" si="120"/>
        <v>42500</v>
      </c>
      <c r="G391" s="55">
        <v>20</v>
      </c>
      <c r="H391" s="48">
        <f t="shared" si="123"/>
        <v>1</v>
      </c>
      <c r="I391" s="49">
        <f t="shared" si="121"/>
        <v>85000</v>
      </c>
      <c r="J391" s="55">
        <v>19</v>
      </c>
      <c r="K391" s="48">
        <f t="shared" si="124"/>
        <v>1</v>
      </c>
      <c r="L391" s="49">
        <f t="shared" si="125"/>
        <v>85000</v>
      </c>
      <c r="M391" s="49">
        <f t="shared" si="126"/>
        <v>212500</v>
      </c>
      <c r="N391" s="49"/>
      <c r="O391" s="49"/>
      <c r="P391" s="49">
        <f t="shared" si="127"/>
        <v>212500</v>
      </c>
    </row>
    <row r="392" spans="1:16" s="43" customFormat="1" ht="36.75" customHeight="1">
      <c r="A392" s="44">
        <v>25</v>
      </c>
      <c r="B392" s="38" t="s">
        <v>419</v>
      </c>
      <c r="C392" s="46">
        <v>85000</v>
      </c>
      <c r="D392" s="47">
        <v>17</v>
      </c>
      <c r="E392" s="48">
        <f t="shared" si="122"/>
        <v>1</v>
      </c>
      <c r="F392" s="49">
        <f t="shared" si="120"/>
        <v>85000</v>
      </c>
      <c r="G392" s="55">
        <v>21</v>
      </c>
      <c r="H392" s="48">
        <f t="shared" si="123"/>
        <v>1</v>
      </c>
      <c r="I392" s="49">
        <f t="shared" si="121"/>
        <v>85000</v>
      </c>
      <c r="J392" s="55">
        <v>21</v>
      </c>
      <c r="K392" s="48">
        <f t="shared" si="124"/>
        <v>1</v>
      </c>
      <c r="L392" s="49">
        <f t="shared" si="125"/>
        <v>85000</v>
      </c>
      <c r="M392" s="49">
        <f t="shared" si="126"/>
        <v>255000</v>
      </c>
      <c r="N392" s="49"/>
      <c r="O392" s="49"/>
      <c r="P392" s="49">
        <f t="shared" si="127"/>
        <v>255000</v>
      </c>
    </row>
    <row r="393" spans="1:16" s="43" customFormat="1" ht="36.75" customHeight="1">
      <c r="A393" s="44">
        <v>26</v>
      </c>
      <c r="B393" s="38" t="s">
        <v>420</v>
      </c>
      <c r="C393" s="46">
        <v>85000</v>
      </c>
      <c r="D393" s="47">
        <v>16</v>
      </c>
      <c r="E393" s="48">
        <f t="shared" si="122"/>
        <v>1</v>
      </c>
      <c r="F393" s="49">
        <f t="shared" si="120"/>
        <v>85000</v>
      </c>
      <c r="G393" s="55">
        <v>21</v>
      </c>
      <c r="H393" s="48">
        <f t="shared" si="123"/>
        <v>1</v>
      </c>
      <c r="I393" s="49">
        <f t="shared" si="121"/>
        <v>85000</v>
      </c>
      <c r="J393" s="55">
        <v>21</v>
      </c>
      <c r="K393" s="48">
        <f t="shared" si="124"/>
        <v>1</v>
      </c>
      <c r="L393" s="49">
        <f t="shared" si="125"/>
        <v>85000</v>
      </c>
      <c r="M393" s="49">
        <f t="shared" si="126"/>
        <v>255000</v>
      </c>
      <c r="N393" s="49"/>
      <c r="O393" s="49"/>
      <c r="P393" s="49">
        <f t="shared" si="127"/>
        <v>255000</v>
      </c>
    </row>
    <row r="394" spans="1:16" s="43" customFormat="1" ht="36.75" customHeight="1">
      <c r="A394" s="44">
        <v>27</v>
      </c>
      <c r="B394" s="38" t="s">
        <v>421</v>
      </c>
      <c r="C394" s="46">
        <v>85000</v>
      </c>
      <c r="D394" s="47">
        <v>16</v>
      </c>
      <c r="E394" s="48">
        <f t="shared" si="122"/>
        <v>1</v>
      </c>
      <c r="F394" s="49">
        <f t="shared" si="120"/>
        <v>85000</v>
      </c>
      <c r="G394" s="55">
        <v>19</v>
      </c>
      <c r="H394" s="48">
        <f t="shared" si="123"/>
        <v>1</v>
      </c>
      <c r="I394" s="49">
        <f t="shared" si="121"/>
        <v>85000</v>
      </c>
      <c r="J394" s="55">
        <v>21</v>
      </c>
      <c r="K394" s="48">
        <f t="shared" si="124"/>
        <v>1</v>
      </c>
      <c r="L394" s="49">
        <f t="shared" si="125"/>
        <v>85000</v>
      </c>
      <c r="M394" s="49">
        <f t="shared" si="126"/>
        <v>255000</v>
      </c>
      <c r="N394" s="49"/>
      <c r="O394" s="49"/>
      <c r="P394" s="49">
        <f t="shared" si="127"/>
        <v>255000</v>
      </c>
    </row>
    <row r="395" spans="1:16" s="43" customFormat="1" ht="36.75" customHeight="1">
      <c r="A395" s="44">
        <v>28</v>
      </c>
      <c r="B395" s="38" t="s">
        <v>422</v>
      </c>
      <c r="C395" s="46">
        <v>85000</v>
      </c>
      <c r="D395" s="47">
        <v>15</v>
      </c>
      <c r="E395" s="48">
        <f t="shared" si="122"/>
        <v>0.75</v>
      </c>
      <c r="F395" s="49">
        <f t="shared" si="120"/>
        <v>63750</v>
      </c>
      <c r="G395" s="55">
        <v>19</v>
      </c>
      <c r="H395" s="48">
        <f t="shared" si="123"/>
        <v>1</v>
      </c>
      <c r="I395" s="49">
        <f t="shared" si="121"/>
        <v>85000</v>
      </c>
      <c r="J395" s="55">
        <v>15</v>
      </c>
      <c r="K395" s="48">
        <f t="shared" si="124"/>
        <v>0.75</v>
      </c>
      <c r="L395" s="49">
        <f t="shared" si="125"/>
        <v>63750</v>
      </c>
      <c r="M395" s="49">
        <f t="shared" si="126"/>
        <v>212500</v>
      </c>
      <c r="N395" s="49"/>
      <c r="O395" s="49"/>
      <c r="P395" s="49">
        <f t="shared" si="127"/>
        <v>212500</v>
      </c>
    </row>
    <row r="396" spans="1:16" s="43" customFormat="1" ht="36.75" customHeight="1">
      <c r="A396" s="44">
        <v>29</v>
      </c>
      <c r="B396" s="38" t="s">
        <v>423</v>
      </c>
      <c r="C396" s="46">
        <v>85000</v>
      </c>
      <c r="D396" s="47">
        <v>16</v>
      </c>
      <c r="E396" s="48">
        <f t="shared" si="122"/>
        <v>1</v>
      </c>
      <c r="F396" s="49">
        <f t="shared" si="120"/>
        <v>85000</v>
      </c>
      <c r="G396" s="55">
        <v>17</v>
      </c>
      <c r="H396" s="48">
        <f t="shared" si="123"/>
        <v>1</v>
      </c>
      <c r="I396" s="49">
        <f t="shared" si="121"/>
        <v>85000</v>
      </c>
      <c r="J396" s="55">
        <v>17</v>
      </c>
      <c r="K396" s="48">
        <f t="shared" si="124"/>
        <v>1</v>
      </c>
      <c r="L396" s="49">
        <f t="shared" si="125"/>
        <v>85000</v>
      </c>
      <c r="M396" s="49">
        <f t="shared" si="126"/>
        <v>255000</v>
      </c>
      <c r="N396" s="49"/>
      <c r="O396" s="49"/>
      <c r="P396" s="49">
        <f t="shared" si="127"/>
        <v>255000</v>
      </c>
    </row>
    <row r="397" spans="1:16" s="43" customFormat="1" ht="36.75" customHeight="1">
      <c r="A397" s="44">
        <v>30</v>
      </c>
      <c r="B397" s="38" t="s">
        <v>424</v>
      </c>
      <c r="C397" s="46">
        <v>85000</v>
      </c>
      <c r="D397" s="47">
        <v>16</v>
      </c>
      <c r="E397" s="48">
        <f t="shared" si="122"/>
        <v>1</v>
      </c>
      <c r="F397" s="49">
        <f t="shared" si="120"/>
        <v>85000</v>
      </c>
      <c r="G397" s="55">
        <v>13</v>
      </c>
      <c r="H397" s="48">
        <f t="shared" si="123"/>
        <v>0.75</v>
      </c>
      <c r="I397" s="49">
        <f t="shared" si="121"/>
        <v>63750</v>
      </c>
      <c r="J397" s="55">
        <v>20</v>
      </c>
      <c r="K397" s="48">
        <f t="shared" si="124"/>
        <v>1</v>
      </c>
      <c r="L397" s="49">
        <f t="shared" si="125"/>
        <v>85000</v>
      </c>
      <c r="M397" s="49">
        <f t="shared" si="126"/>
        <v>233750</v>
      </c>
      <c r="N397" s="49"/>
      <c r="O397" s="49"/>
      <c r="P397" s="49">
        <f t="shared" si="127"/>
        <v>233750</v>
      </c>
    </row>
    <row r="398" spans="1:16" s="43" customFormat="1" ht="36.75" customHeight="1">
      <c r="A398" s="44">
        <v>31</v>
      </c>
      <c r="B398" s="38" t="s">
        <v>425</v>
      </c>
      <c r="C398" s="46">
        <v>85000</v>
      </c>
      <c r="D398" s="47">
        <v>18</v>
      </c>
      <c r="E398" s="48">
        <f t="shared" si="122"/>
        <v>1</v>
      </c>
      <c r="F398" s="49">
        <f t="shared" si="120"/>
        <v>85000</v>
      </c>
      <c r="G398" s="55">
        <v>14</v>
      </c>
      <c r="H398" s="48">
        <f t="shared" si="123"/>
        <v>0.75</v>
      </c>
      <c r="I398" s="49">
        <f t="shared" si="121"/>
        <v>63750</v>
      </c>
      <c r="J398" s="55">
        <v>21</v>
      </c>
      <c r="K398" s="48">
        <f t="shared" si="124"/>
        <v>1</v>
      </c>
      <c r="L398" s="49">
        <f t="shared" si="125"/>
        <v>85000</v>
      </c>
      <c r="M398" s="49">
        <f t="shared" si="126"/>
        <v>233750</v>
      </c>
      <c r="N398" s="49"/>
      <c r="O398" s="49"/>
      <c r="P398" s="49">
        <f t="shared" si="127"/>
        <v>233750</v>
      </c>
    </row>
    <row r="399" spans="1:16" s="43" customFormat="1" ht="36.75" customHeight="1">
      <c r="A399" s="44">
        <v>32</v>
      </c>
      <c r="B399" s="38" t="s">
        <v>161</v>
      </c>
      <c r="C399" s="46">
        <v>85000</v>
      </c>
      <c r="D399" s="47">
        <v>16</v>
      </c>
      <c r="E399" s="48">
        <f t="shared" si="122"/>
        <v>1</v>
      </c>
      <c r="F399" s="49">
        <f t="shared" si="120"/>
        <v>85000</v>
      </c>
      <c r="G399" s="55">
        <v>14</v>
      </c>
      <c r="H399" s="48">
        <f t="shared" si="123"/>
        <v>0.75</v>
      </c>
      <c r="I399" s="49">
        <f t="shared" si="121"/>
        <v>63750</v>
      </c>
      <c r="J399" s="55">
        <v>18</v>
      </c>
      <c r="K399" s="48">
        <f t="shared" si="124"/>
        <v>1</v>
      </c>
      <c r="L399" s="49">
        <f t="shared" si="125"/>
        <v>85000</v>
      </c>
      <c r="M399" s="49">
        <f t="shared" si="126"/>
        <v>233750</v>
      </c>
      <c r="N399" s="49"/>
      <c r="O399" s="49"/>
      <c r="P399" s="49">
        <f t="shared" si="127"/>
        <v>233750</v>
      </c>
    </row>
    <row r="400" spans="1:16" s="43" customFormat="1" ht="36.75" customHeight="1">
      <c r="A400" s="40">
        <v>16</v>
      </c>
      <c r="B400" s="41" t="s">
        <v>63</v>
      </c>
      <c r="C400" s="42"/>
      <c r="D400" s="42"/>
      <c r="E400" s="42"/>
      <c r="F400" s="42">
        <f>SUM(F401:F433)</f>
        <v>2422500</v>
      </c>
      <c r="G400" s="42"/>
      <c r="H400" s="42"/>
      <c r="I400" s="42">
        <f>SUM(I401:I433)</f>
        <v>2720000</v>
      </c>
      <c r="J400" s="42"/>
      <c r="K400" s="42"/>
      <c r="L400" s="42">
        <f>SUM(L401:L433)</f>
        <v>2635000</v>
      </c>
      <c r="M400" s="42">
        <f>SUM(M401:M433)</f>
        <v>7777500</v>
      </c>
      <c r="N400" s="42">
        <f>SUM(N401:N433)</f>
        <v>0</v>
      </c>
      <c r="O400" s="42">
        <f>SUM(O401:O433)</f>
        <v>0</v>
      </c>
      <c r="P400" s="42">
        <f>SUM(P401:P433)</f>
        <v>7777500</v>
      </c>
    </row>
    <row r="401" spans="1:16" s="43" customFormat="1" ht="36.75" customHeight="1">
      <c r="A401" s="44">
        <v>1</v>
      </c>
      <c r="B401" s="53" t="s">
        <v>426</v>
      </c>
      <c r="C401" s="46">
        <v>85000</v>
      </c>
      <c r="D401" s="47">
        <v>16</v>
      </c>
      <c r="E401" s="48">
        <f>IF(D401=0,0,IF(D401&lt;=5,0.25,IF(D401&lt;=10,0.5,IF(D401&lt;=15,0.75,1))))</f>
        <v>1</v>
      </c>
      <c r="F401" s="49">
        <f aca="true" t="shared" si="128" ref="F401:F433">C401*E401</f>
        <v>85000</v>
      </c>
      <c r="G401" s="55">
        <v>18</v>
      </c>
      <c r="H401" s="48">
        <f>IF(G401=0,0,IF(G401&lt;=5,0.25,IF(G401&lt;=10,0.5,IF(G401&lt;=15,0.75,1))))</f>
        <v>1</v>
      </c>
      <c r="I401" s="49">
        <f aca="true" t="shared" si="129" ref="I401:I433">C401*H401</f>
        <v>85000</v>
      </c>
      <c r="J401" s="55">
        <v>17</v>
      </c>
      <c r="K401" s="48">
        <f>IF(J401=0,0,IF(J401&lt;=5,0.25,IF(J401&lt;=10,0.5,IF(J401&lt;=15,0.75,1))))</f>
        <v>1</v>
      </c>
      <c r="L401" s="49">
        <f>C401*K401</f>
        <v>85000</v>
      </c>
      <c r="M401" s="49">
        <f>L401+I401+F401</f>
        <v>255000</v>
      </c>
      <c r="N401" s="49"/>
      <c r="O401" s="49"/>
      <c r="P401" s="49">
        <f>M401-N401-O401</f>
        <v>255000</v>
      </c>
    </row>
    <row r="402" spans="1:16" s="43" customFormat="1" ht="36.75" customHeight="1">
      <c r="A402" s="44">
        <v>2</v>
      </c>
      <c r="B402" s="53" t="s">
        <v>427</v>
      </c>
      <c r="C402" s="46">
        <v>85000</v>
      </c>
      <c r="D402" s="47">
        <v>17</v>
      </c>
      <c r="E402" s="48">
        <f aca="true" t="shared" si="130" ref="E402:E433">IF(D402=0,0,IF(D402&lt;=5,0.25,IF(D402&lt;=10,0.5,IF(D402&lt;=15,0.75,1))))</f>
        <v>1</v>
      </c>
      <c r="F402" s="49">
        <f t="shared" si="128"/>
        <v>85000</v>
      </c>
      <c r="G402" s="55">
        <v>19</v>
      </c>
      <c r="H402" s="48">
        <f aca="true" t="shared" si="131" ref="H402:H433">IF(G402=0,0,IF(G402&lt;=5,0.25,IF(G402&lt;=10,0.5,IF(G402&lt;=15,0.75,1))))</f>
        <v>1</v>
      </c>
      <c r="I402" s="49">
        <f t="shared" si="129"/>
        <v>85000</v>
      </c>
      <c r="J402" s="55">
        <v>20</v>
      </c>
      <c r="K402" s="48">
        <f aca="true" t="shared" si="132" ref="K402:K433">IF(J402=0,0,IF(J402&lt;=5,0.25,IF(J402&lt;=10,0.5,IF(J402&lt;=15,0.75,1))))</f>
        <v>1</v>
      </c>
      <c r="L402" s="49">
        <f aca="true" t="shared" si="133" ref="L402:L433">C402*K402</f>
        <v>85000</v>
      </c>
      <c r="M402" s="49">
        <f aca="true" t="shared" si="134" ref="M402:M433">L402+I402+F402</f>
        <v>255000</v>
      </c>
      <c r="N402" s="49"/>
      <c r="O402" s="49"/>
      <c r="P402" s="49">
        <f aca="true" t="shared" si="135" ref="P402:P433">M402-N402-O402</f>
        <v>255000</v>
      </c>
    </row>
    <row r="403" spans="1:16" s="43" customFormat="1" ht="36.75" customHeight="1">
      <c r="A403" s="44">
        <v>3</v>
      </c>
      <c r="B403" s="53" t="s">
        <v>428</v>
      </c>
      <c r="C403" s="46">
        <v>85000</v>
      </c>
      <c r="D403" s="47">
        <v>13</v>
      </c>
      <c r="E403" s="48">
        <f t="shared" si="130"/>
        <v>0.75</v>
      </c>
      <c r="F403" s="49">
        <f t="shared" si="128"/>
        <v>63750</v>
      </c>
      <c r="G403" s="55">
        <v>16</v>
      </c>
      <c r="H403" s="48">
        <f t="shared" si="131"/>
        <v>1</v>
      </c>
      <c r="I403" s="49">
        <f t="shared" si="129"/>
        <v>85000</v>
      </c>
      <c r="J403" s="55">
        <v>19</v>
      </c>
      <c r="K403" s="48">
        <f t="shared" si="132"/>
        <v>1</v>
      </c>
      <c r="L403" s="49">
        <f t="shared" si="133"/>
        <v>85000</v>
      </c>
      <c r="M403" s="49">
        <f t="shared" si="134"/>
        <v>233750</v>
      </c>
      <c r="N403" s="49"/>
      <c r="O403" s="49"/>
      <c r="P403" s="49">
        <f t="shared" si="135"/>
        <v>233750</v>
      </c>
    </row>
    <row r="404" spans="1:16" s="43" customFormat="1" ht="36.75" customHeight="1">
      <c r="A404" s="44">
        <v>4</v>
      </c>
      <c r="B404" s="53" t="s">
        <v>429</v>
      </c>
      <c r="C404" s="46">
        <v>85000</v>
      </c>
      <c r="D404" s="47">
        <v>19</v>
      </c>
      <c r="E404" s="48">
        <f t="shared" si="130"/>
        <v>1</v>
      </c>
      <c r="F404" s="49">
        <f t="shared" si="128"/>
        <v>85000</v>
      </c>
      <c r="G404" s="55">
        <v>19</v>
      </c>
      <c r="H404" s="48">
        <f t="shared" si="131"/>
        <v>1</v>
      </c>
      <c r="I404" s="49">
        <f t="shared" si="129"/>
        <v>85000</v>
      </c>
      <c r="J404" s="55">
        <v>21</v>
      </c>
      <c r="K404" s="48">
        <f t="shared" si="132"/>
        <v>1</v>
      </c>
      <c r="L404" s="49">
        <f t="shared" si="133"/>
        <v>85000</v>
      </c>
      <c r="M404" s="49">
        <f t="shared" si="134"/>
        <v>255000</v>
      </c>
      <c r="N404" s="49"/>
      <c r="O404" s="49"/>
      <c r="P404" s="49">
        <f t="shared" si="135"/>
        <v>255000</v>
      </c>
    </row>
    <row r="405" spans="1:16" s="43" customFormat="1" ht="36.75" customHeight="1">
      <c r="A405" s="44">
        <v>5</v>
      </c>
      <c r="B405" s="53" t="s">
        <v>430</v>
      </c>
      <c r="C405" s="46">
        <v>85000</v>
      </c>
      <c r="D405" s="47">
        <v>15</v>
      </c>
      <c r="E405" s="48">
        <f t="shared" si="130"/>
        <v>0.75</v>
      </c>
      <c r="F405" s="49">
        <f t="shared" si="128"/>
        <v>63750</v>
      </c>
      <c r="G405" s="55">
        <v>21</v>
      </c>
      <c r="H405" s="48">
        <f t="shared" si="131"/>
        <v>1</v>
      </c>
      <c r="I405" s="49">
        <f t="shared" si="129"/>
        <v>85000</v>
      </c>
      <c r="J405" s="55">
        <v>21</v>
      </c>
      <c r="K405" s="48">
        <f t="shared" si="132"/>
        <v>1</v>
      </c>
      <c r="L405" s="49">
        <f t="shared" si="133"/>
        <v>85000</v>
      </c>
      <c r="M405" s="49">
        <f t="shared" si="134"/>
        <v>233750</v>
      </c>
      <c r="N405" s="49"/>
      <c r="O405" s="49"/>
      <c r="P405" s="49">
        <f t="shared" si="135"/>
        <v>233750</v>
      </c>
    </row>
    <row r="406" spans="1:16" s="43" customFormat="1" ht="36.75" customHeight="1">
      <c r="A406" s="44">
        <v>6</v>
      </c>
      <c r="B406" s="53" t="s">
        <v>431</v>
      </c>
      <c r="C406" s="46">
        <v>85000</v>
      </c>
      <c r="D406" s="47">
        <v>17</v>
      </c>
      <c r="E406" s="48">
        <f t="shared" si="130"/>
        <v>1</v>
      </c>
      <c r="F406" s="49">
        <f t="shared" si="128"/>
        <v>85000</v>
      </c>
      <c r="G406" s="55">
        <v>18</v>
      </c>
      <c r="H406" s="48">
        <f t="shared" si="131"/>
        <v>1</v>
      </c>
      <c r="I406" s="49">
        <f t="shared" si="129"/>
        <v>85000</v>
      </c>
      <c r="J406" s="55">
        <v>21</v>
      </c>
      <c r="K406" s="48">
        <f t="shared" si="132"/>
        <v>1</v>
      </c>
      <c r="L406" s="49">
        <f t="shared" si="133"/>
        <v>85000</v>
      </c>
      <c r="M406" s="49">
        <f t="shared" si="134"/>
        <v>255000</v>
      </c>
      <c r="N406" s="49"/>
      <c r="O406" s="49"/>
      <c r="P406" s="49">
        <f t="shared" si="135"/>
        <v>255000</v>
      </c>
    </row>
    <row r="407" spans="1:16" s="43" customFormat="1" ht="36.75" customHeight="1">
      <c r="A407" s="44">
        <v>7</v>
      </c>
      <c r="B407" s="53" t="s">
        <v>432</v>
      </c>
      <c r="C407" s="46">
        <v>85000</v>
      </c>
      <c r="D407" s="47">
        <v>17</v>
      </c>
      <c r="E407" s="48">
        <f t="shared" si="130"/>
        <v>1</v>
      </c>
      <c r="F407" s="49">
        <f t="shared" si="128"/>
        <v>85000</v>
      </c>
      <c r="G407" s="55">
        <v>21</v>
      </c>
      <c r="H407" s="48">
        <f t="shared" si="131"/>
        <v>1</v>
      </c>
      <c r="I407" s="49">
        <f t="shared" si="129"/>
        <v>85000</v>
      </c>
      <c r="J407" s="55">
        <v>13</v>
      </c>
      <c r="K407" s="48">
        <f t="shared" si="132"/>
        <v>0.75</v>
      </c>
      <c r="L407" s="49">
        <f t="shared" si="133"/>
        <v>63750</v>
      </c>
      <c r="M407" s="49">
        <f t="shared" si="134"/>
        <v>233750</v>
      </c>
      <c r="N407" s="49"/>
      <c r="O407" s="49"/>
      <c r="P407" s="49">
        <f t="shared" si="135"/>
        <v>233750</v>
      </c>
    </row>
    <row r="408" spans="1:16" s="43" customFormat="1" ht="36.75" customHeight="1">
      <c r="A408" s="44">
        <v>8</v>
      </c>
      <c r="B408" s="53" t="s">
        <v>433</v>
      </c>
      <c r="C408" s="46">
        <v>85000</v>
      </c>
      <c r="D408" s="47">
        <v>1</v>
      </c>
      <c r="E408" s="48">
        <f t="shared" si="130"/>
        <v>0.25</v>
      </c>
      <c r="F408" s="49">
        <f t="shared" si="128"/>
        <v>21250</v>
      </c>
      <c r="G408" s="55">
        <v>15</v>
      </c>
      <c r="H408" s="48">
        <f t="shared" si="131"/>
        <v>0.75</v>
      </c>
      <c r="I408" s="49">
        <f t="shared" si="129"/>
        <v>63750</v>
      </c>
      <c r="J408" s="55">
        <v>14</v>
      </c>
      <c r="K408" s="48">
        <f t="shared" si="132"/>
        <v>0.75</v>
      </c>
      <c r="L408" s="49">
        <f t="shared" si="133"/>
        <v>63750</v>
      </c>
      <c r="M408" s="49">
        <f t="shared" si="134"/>
        <v>148750</v>
      </c>
      <c r="N408" s="49"/>
      <c r="O408" s="49"/>
      <c r="P408" s="49">
        <f t="shared" si="135"/>
        <v>148750</v>
      </c>
    </row>
    <row r="409" spans="1:16" s="43" customFormat="1" ht="36.75" customHeight="1">
      <c r="A409" s="44">
        <v>9</v>
      </c>
      <c r="B409" s="53" t="s">
        <v>434</v>
      </c>
      <c r="C409" s="46">
        <v>85000</v>
      </c>
      <c r="D409" s="47">
        <v>15</v>
      </c>
      <c r="E409" s="48">
        <f t="shared" si="130"/>
        <v>0.75</v>
      </c>
      <c r="F409" s="49">
        <f t="shared" si="128"/>
        <v>63750</v>
      </c>
      <c r="G409" s="55">
        <v>21</v>
      </c>
      <c r="H409" s="48">
        <f t="shared" si="131"/>
        <v>1</v>
      </c>
      <c r="I409" s="49">
        <f t="shared" si="129"/>
        <v>85000</v>
      </c>
      <c r="J409" s="55">
        <v>21</v>
      </c>
      <c r="K409" s="48">
        <f t="shared" si="132"/>
        <v>1</v>
      </c>
      <c r="L409" s="49">
        <f t="shared" si="133"/>
        <v>85000</v>
      </c>
      <c r="M409" s="49">
        <f t="shared" si="134"/>
        <v>233750</v>
      </c>
      <c r="N409" s="49"/>
      <c r="O409" s="49"/>
      <c r="P409" s="49">
        <f t="shared" si="135"/>
        <v>233750</v>
      </c>
    </row>
    <row r="410" spans="1:16" s="43" customFormat="1" ht="36.75" customHeight="1">
      <c r="A410" s="44">
        <v>10</v>
      </c>
      <c r="B410" s="53" t="s">
        <v>435</v>
      </c>
      <c r="C410" s="46">
        <v>85000</v>
      </c>
      <c r="D410" s="47">
        <v>17</v>
      </c>
      <c r="E410" s="48">
        <f t="shared" si="130"/>
        <v>1</v>
      </c>
      <c r="F410" s="49">
        <f t="shared" si="128"/>
        <v>85000</v>
      </c>
      <c r="G410" s="55">
        <v>21</v>
      </c>
      <c r="H410" s="48">
        <f t="shared" si="131"/>
        <v>1</v>
      </c>
      <c r="I410" s="49">
        <f t="shared" si="129"/>
        <v>85000</v>
      </c>
      <c r="J410" s="55">
        <v>19</v>
      </c>
      <c r="K410" s="48">
        <f t="shared" si="132"/>
        <v>1</v>
      </c>
      <c r="L410" s="49">
        <f t="shared" si="133"/>
        <v>85000</v>
      </c>
      <c r="M410" s="49">
        <f t="shared" si="134"/>
        <v>255000</v>
      </c>
      <c r="N410" s="49"/>
      <c r="O410" s="49"/>
      <c r="P410" s="49">
        <f t="shared" si="135"/>
        <v>255000</v>
      </c>
    </row>
    <row r="411" spans="1:16" s="43" customFormat="1" ht="36.75" customHeight="1">
      <c r="A411" s="44">
        <v>11</v>
      </c>
      <c r="B411" s="53" t="s">
        <v>436</v>
      </c>
      <c r="C411" s="46">
        <v>85000</v>
      </c>
      <c r="D411" s="47">
        <v>18</v>
      </c>
      <c r="E411" s="48">
        <f t="shared" si="130"/>
        <v>1</v>
      </c>
      <c r="F411" s="49">
        <f t="shared" si="128"/>
        <v>85000</v>
      </c>
      <c r="G411" s="55">
        <v>18</v>
      </c>
      <c r="H411" s="48">
        <f t="shared" si="131"/>
        <v>1</v>
      </c>
      <c r="I411" s="49">
        <f t="shared" si="129"/>
        <v>85000</v>
      </c>
      <c r="J411" s="55">
        <v>19</v>
      </c>
      <c r="K411" s="48">
        <f t="shared" si="132"/>
        <v>1</v>
      </c>
      <c r="L411" s="49">
        <f t="shared" si="133"/>
        <v>85000</v>
      </c>
      <c r="M411" s="49">
        <f t="shared" si="134"/>
        <v>255000</v>
      </c>
      <c r="N411" s="49"/>
      <c r="O411" s="49"/>
      <c r="P411" s="49">
        <f t="shared" si="135"/>
        <v>255000</v>
      </c>
    </row>
    <row r="412" spans="1:16" s="43" customFormat="1" ht="36.75" customHeight="1">
      <c r="A412" s="44">
        <v>12</v>
      </c>
      <c r="B412" s="53" t="s">
        <v>437</v>
      </c>
      <c r="C412" s="46">
        <v>85000</v>
      </c>
      <c r="D412" s="47">
        <v>16</v>
      </c>
      <c r="E412" s="48">
        <f t="shared" si="130"/>
        <v>1</v>
      </c>
      <c r="F412" s="49">
        <f t="shared" si="128"/>
        <v>85000</v>
      </c>
      <c r="G412" s="55">
        <v>17</v>
      </c>
      <c r="H412" s="48">
        <f t="shared" si="131"/>
        <v>1</v>
      </c>
      <c r="I412" s="49">
        <f t="shared" si="129"/>
        <v>85000</v>
      </c>
      <c r="J412" s="55">
        <v>17</v>
      </c>
      <c r="K412" s="48">
        <f t="shared" si="132"/>
        <v>1</v>
      </c>
      <c r="L412" s="49">
        <f t="shared" si="133"/>
        <v>85000</v>
      </c>
      <c r="M412" s="49">
        <f t="shared" si="134"/>
        <v>255000</v>
      </c>
      <c r="N412" s="49"/>
      <c r="O412" s="49"/>
      <c r="P412" s="49">
        <f t="shared" si="135"/>
        <v>255000</v>
      </c>
    </row>
    <row r="413" spans="1:16" s="43" customFormat="1" ht="36.75" customHeight="1">
      <c r="A413" s="44">
        <v>13</v>
      </c>
      <c r="B413" s="53" t="s">
        <v>438</v>
      </c>
      <c r="C413" s="46">
        <v>85000</v>
      </c>
      <c r="D413" s="47">
        <v>17</v>
      </c>
      <c r="E413" s="48">
        <f t="shared" si="130"/>
        <v>1</v>
      </c>
      <c r="F413" s="49">
        <f t="shared" si="128"/>
        <v>85000</v>
      </c>
      <c r="G413" s="55">
        <v>17</v>
      </c>
      <c r="H413" s="48">
        <f t="shared" si="131"/>
        <v>1</v>
      </c>
      <c r="I413" s="49">
        <f t="shared" si="129"/>
        <v>85000</v>
      </c>
      <c r="J413" s="55">
        <v>13</v>
      </c>
      <c r="K413" s="48">
        <f t="shared" si="132"/>
        <v>0.75</v>
      </c>
      <c r="L413" s="49">
        <f t="shared" si="133"/>
        <v>63750</v>
      </c>
      <c r="M413" s="49">
        <f t="shared" si="134"/>
        <v>233750</v>
      </c>
      <c r="N413" s="49"/>
      <c r="O413" s="49"/>
      <c r="P413" s="49">
        <f t="shared" si="135"/>
        <v>233750</v>
      </c>
    </row>
    <row r="414" spans="1:16" s="43" customFormat="1" ht="36.75" customHeight="1">
      <c r="A414" s="44">
        <v>14</v>
      </c>
      <c r="B414" s="53" t="s">
        <v>439</v>
      </c>
      <c r="C414" s="46">
        <v>85000</v>
      </c>
      <c r="D414" s="47">
        <v>13</v>
      </c>
      <c r="E414" s="48">
        <f t="shared" si="130"/>
        <v>0.75</v>
      </c>
      <c r="F414" s="49">
        <f t="shared" si="128"/>
        <v>63750</v>
      </c>
      <c r="G414" s="55">
        <v>20</v>
      </c>
      <c r="H414" s="48">
        <f t="shared" si="131"/>
        <v>1</v>
      </c>
      <c r="I414" s="49">
        <f t="shared" si="129"/>
        <v>85000</v>
      </c>
      <c r="J414" s="55">
        <v>16</v>
      </c>
      <c r="K414" s="48">
        <f t="shared" si="132"/>
        <v>1</v>
      </c>
      <c r="L414" s="49">
        <f t="shared" si="133"/>
        <v>85000</v>
      </c>
      <c r="M414" s="49">
        <f t="shared" si="134"/>
        <v>233750</v>
      </c>
      <c r="N414" s="49"/>
      <c r="O414" s="49"/>
      <c r="P414" s="49">
        <f t="shared" si="135"/>
        <v>233750</v>
      </c>
    </row>
    <row r="415" spans="1:16" s="43" customFormat="1" ht="36.75" customHeight="1">
      <c r="A415" s="44">
        <v>15</v>
      </c>
      <c r="B415" s="53" t="s">
        <v>440</v>
      </c>
      <c r="C415" s="46">
        <v>85000</v>
      </c>
      <c r="D415" s="47">
        <v>19</v>
      </c>
      <c r="E415" s="48">
        <f t="shared" si="130"/>
        <v>1</v>
      </c>
      <c r="F415" s="49">
        <f t="shared" si="128"/>
        <v>85000</v>
      </c>
      <c r="G415" s="55">
        <v>19</v>
      </c>
      <c r="H415" s="48">
        <f t="shared" si="131"/>
        <v>1</v>
      </c>
      <c r="I415" s="49">
        <f t="shared" si="129"/>
        <v>85000</v>
      </c>
      <c r="J415" s="55">
        <v>20</v>
      </c>
      <c r="K415" s="48">
        <f t="shared" si="132"/>
        <v>1</v>
      </c>
      <c r="L415" s="49">
        <f t="shared" si="133"/>
        <v>85000</v>
      </c>
      <c r="M415" s="49">
        <f t="shared" si="134"/>
        <v>255000</v>
      </c>
      <c r="N415" s="49"/>
      <c r="O415" s="49"/>
      <c r="P415" s="49">
        <f t="shared" si="135"/>
        <v>255000</v>
      </c>
    </row>
    <row r="416" spans="1:16" s="43" customFormat="1" ht="36.75" customHeight="1">
      <c r="A416" s="44">
        <v>16</v>
      </c>
      <c r="B416" s="53" t="s">
        <v>441</v>
      </c>
      <c r="C416" s="46">
        <v>85000</v>
      </c>
      <c r="D416" s="47">
        <v>18</v>
      </c>
      <c r="E416" s="48">
        <f t="shared" si="130"/>
        <v>1</v>
      </c>
      <c r="F416" s="49">
        <f t="shared" si="128"/>
        <v>85000</v>
      </c>
      <c r="G416" s="55">
        <v>20</v>
      </c>
      <c r="H416" s="48">
        <f t="shared" si="131"/>
        <v>1</v>
      </c>
      <c r="I416" s="49">
        <f t="shared" si="129"/>
        <v>85000</v>
      </c>
      <c r="J416" s="55">
        <v>21</v>
      </c>
      <c r="K416" s="48">
        <f t="shared" si="132"/>
        <v>1</v>
      </c>
      <c r="L416" s="49">
        <f t="shared" si="133"/>
        <v>85000</v>
      </c>
      <c r="M416" s="49">
        <f t="shared" si="134"/>
        <v>255000</v>
      </c>
      <c r="N416" s="49"/>
      <c r="O416" s="49"/>
      <c r="P416" s="49">
        <f t="shared" si="135"/>
        <v>255000</v>
      </c>
    </row>
    <row r="417" spans="1:16" s="43" customFormat="1" ht="36.75" customHeight="1">
      <c r="A417" s="44">
        <v>17</v>
      </c>
      <c r="B417" s="53" t="s">
        <v>442</v>
      </c>
      <c r="C417" s="46">
        <v>85000</v>
      </c>
      <c r="D417" s="47">
        <v>15</v>
      </c>
      <c r="E417" s="48">
        <f t="shared" si="130"/>
        <v>0.75</v>
      </c>
      <c r="F417" s="49">
        <f t="shared" si="128"/>
        <v>63750</v>
      </c>
      <c r="G417" s="55">
        <v>19</v>
      </c>
      <c r="H417" s="48">
        <f t="shared" si="131"/>
        <v>1</v>
      </c>
      <c r="I417" s="49">
        <f t="shared" si="129"/>
        <v>85000</v>
      </c>
      <c r="J417" s="55">
        <v>18</v>
      </c>
      <c r="K417" s="48">
        <f t="shared" si="132"/>
        <v>1</v>
      </c>
      <c r="L417" s="49">
        <f t="shared" si="133"/>
        <v>85000</v>
      </c>
      <c r="M417" s="49">
        <f t="shared" si="134"/>
        <v>233750</v>
      </c>
      <c r="N417" s="49"/>
      <c r="O417" s="49"/>
      <c r="P417" s="49">
        <f t="shared" si="135"/>
        <v>233750</v>
      </c>
    </row>
    <row r="418" spans="1:16" s="43" customFormat="1" ht="36.75" customHeight="1">
      <c r="A418" s="44">
        <v>18</v>
      </c>
      <c r="B418" s="53" t="s">
        <v>443</v>
      </c>
      <c r="C418" s="46">
        <v>85000</v>
      </c>
      <c r="D418" s="47">
        <v>19</v>
      </c>
      <c r="E418" s="48">
        <f t="shared" si="130"/>
        <v>1</v>
      </c>
      <c r="F418" s="49">
        <f t="shared" si="128"/>
        <v>85000</v>
      </c>
      <c r="G418" s="55">
        <v>19</v>
      </c>
      <c r="H418" s="48">
        <f t="shared" si="131"/>
        <v>1</v>
      </c>
      <c r="I418" s="49">
        <f t="shared" si="129"/>
        <v>85000</v>
      </c>
      <c r="J418" s="55">
        <v>13</v>
      </c>
      <c r="K418" s="48">
        <f t="shared" si="132"/>
        <v>0.75</v>
      </c>
      <c r="L418" s="49">
        <f t="shared" si="133"/>
        <v>63750</v>
      </c>
      <c r="M418" s="49">
        <f t="shared" si="134"/>
        <v>233750</v>
      </c>
      <c r="N418" s="49"/>
      <c r="O418" s="49"/>
      <c r="P418" s="49">
        <f t="shared" si="135"/>
        <v>233750</v>
      </c>
    </row>
    <row r="419" spans="1:16" s="43" customFormat="1" ht="36.75" customHeight="1">
      <c r="A419" s="44">
        <v>19</v>
      </c>
      <c r="B419" s="53" t="s">
        <v>444</v>
      </c>
      <c r="C419" s="46">
        <v>85000</v>
      </c>
      <c r="D419" s="47">
        <v>16</v>
      </c>
      <c r="E419" s="48">
        <f t="shared" si="130"/>
        <v>1</v>
      </c>
      <c r="F419" s="49">
        <f t="shared" si="128"/>
        <v>85000</v>
      </c>
      <c r="G419" s="55">
        <v>21</v>
      </c>
      <c r="H419" s="48">
        <f t="shared" si="131"/>
        <v>1</v>
      </c>
      <c r="I419" s="49">
        <f t="shared" si="129"/>
        <v>85000</v>
      </c>
      <c r="J419" s="55">
        <v>21</v>
      </c>
      <c r="K419" s="48">
        <f t="shared" si="132"/>
        <v>1</v>
      </c>
      <c r="L419" s="49">
        <f t="shared" si="133"/>
        <v>85000</v>
      </c>
      <c r="M419" s="49">
        <f t="shared" si="134"/>
        <v>255000</v>
      </c>
      <c r="N419" s="49"/>
      <c r="O419" s="49"/>
      <c r="P419" s="49">
        <f t="shared" si="135"/>
        <v>255000</v>
      </c>
    </row>
    <row r="420" spans="1:16" s="43" customFormat="1" ht="36.75" customHeight="1">
      <c r="A420" s="44">
        <v>20</v>
      </c>
      <c r="B420" s="53" t="s">
        <v>445</v>
      </c>
      <c r="C420" s="46">
        <v>85000</v>
      </c>
      <c r="D420" s="47">
        <v>18</v>
      </c>
      <c r="E420" s="48">
        <f t="shared" si="130"/>
        <v>1</v>
      </c>
      <c r="F420" s="49">
        <f t="shared" si="128"/>
        <v>85000</v>
      </c>
      <c r="G420" s="55">
        <v>20</v>
      </c>
      <c r="H420" s="48">
        <f t="shared" si="131"/>
        <v>1</v>
      </c>
      <c r="I420" s="49">
        <f t="shared" si="129"/>
        <v>85000</v>
      </c>
      <c r="J420" s="55">
        <v>12</v>
      </c>
      <c r="K420" s="48">
        <f t="shared" si="132"/>
        <v>0.75</v>
      </c>
      <c r="L420" s="49">
        <f t="shared" si="133"/>
        <v>63750</v>
      </c>
      <c r="M420" s="49">
        <f t="shared" si="134"/>
        <v>233750</v>
      </c>
      <c r="N420" s="49"/>
      <c r="O420" s="49"/>
      <c r="P420" s="49">
        <f t="shared" si="135"/>
        <v>233750</v>
      </c>
    </row>
    <row r="421" spans="1:16" s="43" customFormat="1" ht="36.75" customHeight="1">
      <c r="A421" s="44">
        <v>21</v>
      </c>
      <c r="B421" s="53" t="s">
        <v>446</v>
      </c>
      <c r="C421" s="46">
        <v>85000</v>
      </c>
      <c r="D421" s="47">
        <v>17</v>
      </c>
      <c r="E421" s="48">
        <f t="shared" si="130"/>
        <v>1</v>
      </c>
      <c r="F421" s="49">
        <f t="shared" si="128"/>
        <v>85000</v>
      </c>
      <c r="G421" s="55">
        <v>18</v>
      </c>
      <c r="H421" s="48">
        <f t="shared" si="131"/>
        <v>1</v>
      </c>
      <c r="I421" s="49">
        <f t="shared" si="129"/>
        <v>85000</v>
      </c>
      <c r="J421" s="55">
        <v>19</v>
      </c>
      <c r="K421" s="48">
        <f t="shared" si="132"/>
        <v>1</v>
      </c>
      <c r="L421" s="49">
        <f t="shared" si="133"/>
        <v>85000</v>
      </c>
      <c r="M421" s="49">
        <f t="shared" si="134"/>
        <v>255000</v>
      </c>
      <c r="N421" s="49"/>
      <c r="O421" s="49"/>
      <c r="P421" s="49">
        <f t="shared" si="135"/>
        <v>255000</v>
      </c>
    </row>
    <row r="422" spans="1:16" s="43" customFormat="1" ht="36.75" customHeight="1">
      <c r="A422" s="44">
        <v>22</v>
      </c>
      <c r="B422" s="53" t="s">
        <v>447</v>
      </c>
      <c r="C422" s="46">
        <v>85000</v>
      </c>
      <c r="D422" s="47">
        <v>11</v>
      </c>
      <c r="E422" s="48">
        <f t="shared" si="130"/>
        <v>0.75</v>
      </c>
      <c r="F422" s="49">
        <f t="shared" si="128"/>
        <v>63750</v>
      </c>
      <c r="G422" s="55">
        <v>20</v>
      </c>
      <c r="H422" s="48">
        <f t="shared" si="131"/>
        <v>1</v>
      </c>
      <c r="I422" s="49">
        <f t="shared" si="129"/>
        <v>85000</v>
      </c>
      <c r="J422" s="55">
        <v>19</v>
      </c>
      <c r="K422" s="48">
        <f t="shared" si="132"/>
        <v>1</v>
      </c>
      <c r="L422" s="49">
        <f t="shared" si="133"/>
        <v>85000</v>
      </c>
      <c r="M422" s="49">
        <f t="shared" si="134"/>
        <v>233750</v>
      </c>
      <c r="N422" s="49"/>
      <c r="O422" s="49"/>
      <c r="P422" s="49">
        <f t="shared" si="135"/>
        <v>233750</v>
      </c>
    </row>
    <row r="423" spans="1:16" s="43" customFormat="1" ht="36.75" customHeight="1">
      <c r="A423" s="44">
        <v>23</v>
      </c>
      <c r="B423" s="53" t="s">
        <v>448</v>
      </c>
      <c r="C423" s="46">
        <v>85000</v>
      </c>
      <c r="D423" s="47">
        <v>16</v>
      </c>
      <c r="E423" s="48">
        <f t="shared" si="130"/>
        <v>1</v>
      </c>
      <c r="F423" s="49">
        <f t="shared" si="128"/>
        <v>85000</v>
      </c>
      <c r="G423" s="55">
        <v>11</v>
      </c>
      <c r="H423" s="48">
        <f t="shared" si="131"/>
        <v>0.75</v>
      </c>
      <c r="I423" s="49">
        <f t="shared" si="129"/>
        <v>63750</v>
      </c>
      <c r="J423" s="55">
        <v>18</v>
      </c>
      <c r="K423" s="48">
        <f t="shared" si="132"/>
        <v>1</v>
      </c>
      <c r="L423" s="49">
        <f t="shared" si="133"/>
        <v>85000</v>
      </c>
      <c r="M423" s="49">
        <f t="shared" si="134"/>
        <v>233750</v>
      </c>
      <c r="N423" s="49"/>
      <c r="O423" s="49"/>
      <c r="P423" s="49">
        <f t="shared" si="135"/>
        <v>233750</v>
      </c>
    </row>
    <row r="424" spans="1:16" s="43" customFormat="1" ht="36.75" customHeight="1">
      <c r="A424" s="44">
        <v>24</v>
      </c>
      <c r="B424" s="38" t="s">
        <v>449</v>
      </c>
      <c r="C424" s="46">
        <v>85000</v>
      </c>
      <c r="D424" s="47">
        <v>15</v>
      </c>
      <c r="E424" s="48">
        <f t="shared" si="130"/>
        <v>0.75</v>
      </c>
      <c r="F424" s="49">
        <f t="shared" si="128"/>
        <v>63750</v>
      </c>
      <c r="G424" s="55">
        <v>21</v>
      </c>
      <c r="H424" s="48">
        <f t="shared" si="131"/>
        <v>1</v>
      </c>
      <c r="I424" s="49">
        <f t="shared" si="129"/>
        <v>85000</v>
      </c>
      <c r="J424" s="55">
        <v>20</v>
      </c>
      <c r="K424" s="48">
        <f t="shared" si="132"/>
        <v>1</v>
      </c>
      <c r="L424" s="49">
        <f t="shared" si="133"/>
        <v>85000</v>
      </c>
      <c r="M424" s="49">
        <f t="shared" si="134"/>
        <v>233750</v>
      </c>
      <c r="N424" s="49"/>
      <c r="O424" s="49"/>
      <c r="P424" s="49">
        <f t="shared" si="135"/>
        <v>233750</v>
      </c>
    </row>
    <row r="425" spans="1:16" s="43" customFormat="1" ht="36.75" customHeight="1">
      <c r="A425" s="44">
        <v>25</v>
      </c>
      <c r="B425" s="46" t="s">
        <v>450</v>
      </c>
      <c r="C425" s="46">
        <v>85000</v>
      </c>
      <c r="D425" s="49">
        <v>18</v>
      </c>
      <c r="E425" s="48">
        <f t="shared" si="130"/>
        <v>1</v>
      </c>
      <c r="F425" s="49">
        <f t="shared" si="128"/>
        <v>85000</v>
      </c>
      <c r="G425" s="55">
        <v>20</v>
      </c>
      <c r="H425" s="48">
        <f t="shared" si="131"/>
        <v>1</v>
      </c>
      <c r="I425" s="49">
        <f t="shared" si="129"/>
        <v>85000</v>
      </c>
      <c r="J425" s="55">
        <v>20</v>
      </c>
      <c r="K425" s="48">
        <f t="shared" si="132"/>
        <v>1</v>
      </c>
      <c r="L425" s="49">
        <f t="shared" si="133"/>
        <v>85000</v>
      </c>
      <c r="M425" s="49">
        <f t="shared" si="134"/>
        <v>255000</v>
      </c>
      <c r="N425" s="49"/>
      <c r="O425" s="49"/>
      <c r="P425" s="49">
        <f t="shared" si="135"/>
        <v>255000</v>
      </c>
    </row>
    <row r="426" spans="1:16" s="43" customFormat="1" ht="36.75" customHeight="1">
      <c r="A426" s="44">
        <v>26</v>
      </c>
      <c r="B426" s="53" t="s">
        <v>451</v>
      </c>
      <c r="C426" s="46">
        <v>85000</v>
      </c>
      <c r="D426" s="47">
        <v>19</v>
      </c>
      <c r="E426" s="48">
        <f t="shared" si="130"/>
        <v>1</v>
      </c>
      <c r="F426" s="49">
        <f t="shared" si="128"/>
        <v>85000</v>
      </c>
      <c r="G426" s="55">
        <v>21</v>
      </c>
      <c r="H426" s="48">
        <f t="shared" si="131"/>
        <v>1</v>
      </c>
      <c r="I426" s="49">
        <f t="shared" si="129"/>
        <v>85000</v>
      </c>
      <c r="J426" s="55">
        <v>20</v>
      </c>
      <c r="K426" s="48">
        <f t="shared" si="132"/>
        <v>1</v>
      </c>
      <c r="L426" s="49">
        <f t="shared" si="133"/>
        <v>85000</v>
      </c>
      <c r="M426" s="49">
        <f t="shared" si="134"/>
        <v>255000</v>
      </c>
      <c r="N426" s="49"/>
      <c r="O426" s="49"/>
      <c r="P426" s="49">
        <f t="shared" si="135"/>
        <v>255000</v>
      </c>
    </row>
    <row r="427" spans="1:16" s="43" customFormat="1" ht="36.75" customHeight="1">
      <c r="A427" s="44">
        <v>27</v>
      </c>
      <c r="B427" s="53" t="s">
        <v>452</v>
      </c>
      <c r="C427" s="46">
        <v>85000</v>
      </c>
      <c r="D427" s="47">
        <v>14</v>
      </c>
      <c r="E427" s="48">
        <f t="shared" si="130"/>
        <v>0.75</v>
      </c>
      <c r="F427" s="49">
        <f t="shared" si="128"/>
        <v>63750</v>
      </c>
      <c r="G427" s="55">
        <v>21</v>
      </c>
      <c r="H427" s="48">
        <f t="shared" si="131"/>
        <v>1</v>
      </c>
      <c r="I427" s="49">
        <f t="shared" si="129"/>
        <v>85000</v>
      </c>
      <c r="J427" s="55">
        <v>21</v>
      </c>
      <c r="K427" s="48">
        <f t="shared" si="132"/>
        <v>1</v>
      </c>
      <c r="L427" s="49">
        <f t="shared" si="133"/>
        <v>85000</v>
      </c>
      <c r="M427" s="49">
        <f t="shared" si="134"/>
        <v>233750</v>
      </c>
      <c r="N427" s="49"/>
      <c r="O427" s="49"/>
      <c r="P427" s="49">
        <f t="shared" si="135"/>
        <v>233750</v>
      </c>
    </row>
    <row r="428" spans="1:16" s="43" customFormat="1" ht="36.75" customHeight="1">
      <c r="A428" s="44">
        <v>28</v>
      </c>
      <c r="B428" s="53" t="s">
        <v>453</v>
      </c>
      <c r="C428" s="46">
        <v>85000</v>
      </c>
      <c r="D428" s="47">
        <v>19</v>
      </c>
      <c r="E428" s="48">
        <f t="shared" si="130"/>
        <v>1</v>
      </c>
      <c r="F428" s="49">
        <f t="shared" si="128"/>
        <v>85000</v>
      </c>
      <c r="G428" s="55">
        <v>20</v>
      </c>
      <c r="H428" s="48">
        <f t="shared" si="131"/>
        <v>1</v>
      </c>
      <c r="I428" s="49">
        <f t="shared" si="129"/>
        <v>85000</v>
      </c>
      <c r="J428" s="55">
        <v>21</v>
      </c>
      <c r="K428" s="48">
        <f t="shared" si="132"/>
        <v>1</v>
      </c>
      <c r="L428" s="49">
        <f t="shared" si="133"/>
        <v>85000</v>
      </c>
      <c r="M428" s="49">
        <f t="shared" si="134"/>
        <v>255000</v>
      </c>
      <c r="N428" s="49"/>
      <c r="O428" s="49"/>
      <c r="P428" s="49">
        <f t="shared" si="135"/>
        <v>255000</v>
      </c>
    </row>
    <row r="429" spans="1:16" s="43" customFormat="1" ht="36.75" customHeight="1">
      <c r="A429" s="44">
        <v>29</v>
      </c>
      <c r="B429" s="53" t="s">
        <v>454</v>
      </c>
      <c r="C429" s="46">
        <v>85000</v>
      </c>
      <c r="D429" s="47">
        <v>17</v>
      </c>
      <c r="E429" s="48">
        <f t="shared" si="130"/>
        <v>1</v>
      </c>
      <c r="F429" s="49">
        <f t="shared" si="128"/>
        <v>85000</v>
      </c>
      <c r="G429" s="55">
        <v>21</v>
      </c>
      <c r="H429" s="48">
        <f t="shared" si="131"/>
        <v>1</v>
      </c>
      <c r="I429" s="49">
        <f t="shared" si="129"/>
        <v>85000</v>
      </c>
      <c r="J429" s="55">
        <v>20</v>
      </c>
      <c r="K429" s="48">
        <f t="shared" si="132"/>
        <v>1</v>
      </c>
      <c r="L429" s="49">
        <f t="shared" si="133"/>
        <v>85000</v>
      </c>
      <c r="M429" s="49">
        <f t="shared" si="134"/>
        <v>255000</v>
      </c>
      <c r="N429" s="49"/>
      <c r="O429" s="49"/>
      <c r="P429" s="49">
        <f t="shared" si="135"/>
        <v>255000</v>
      </c>
    </row>
    <row r="430" spans="1:16" s="43" customFormat="1" ht="36.75" customHeight="1">
      <c r="A430" s="44">
        <v>30</v>
      </c>
      <c r="B430" s="53" t="s">
        <v>455</v>
      </c>
      <c r="C430" s="46">
        <v>85000</v>
      </c>
      <c r="D430" s="47">
        <v>9</v>
      </c>
      <c r="E430" s="48">
        <f t="shared" si="130"/>
        <v>0.5</v>
      </c>
      <c r="F430" s="49">
        <f t="shared" si="128"/>
        <v>42500</v>
      </c>
      <c r="G430" s="55">
        <v>20</v>
      </c>
      <c r="H430" s="48">
        <f t="shared" si="131"/>
        <v>1</v>
      </c>
      <c r="I430" s="49">
        <f t="shared" si="129"/>
        <v>85000</v>
      </c>
      <c r="J430" s="55">
        <v>20</v>
      </c>
      <c r="K430" s="48">
        <f t="shared" si="132"/>
        <v>1</v>
      </c>
      <c r="L430" s="49">
        <f t="shared" si="133"/>
        <v>85000</v>
      </c>
      <c r="M430" s="49">
        <f t="shared" si="134"/>
        <v>212500</v>
      </c>
      <c r="N430" s="49"/>
      <c r="O430" s="49"/>
      <c r="P430" s="49">
        <f t="shared" si="135"/>
        <v>212500</v>
      </c>
    </row>
    <row r="431" spans="1:16" s="43" customFormat="1" ht="36.75" customHeight="1">
      <c r="A431" s="44">
        <v>31</v>
      </c>
      <c r="B431" s="53" t="s">
        <v>456</v>
      </c>
      <c r="C431" s="46">
        <v>85000</v>
      </c>
      <c r="D431" s="47">
        <v>17</v>
      </c>
      <c r="E431" s="48">
        <f t="shared" si="130"/>
        <v>1</v>
      </c>
      <c r="F431" s="49">
        <f t="shared" si="128"/>
        <v>85000</v>
      </c>
      <c r="G431" s="55">
        <v>16</v>
      </c>
      <c r="H431" s="48">
        <f t="shared" si="131"/>
        <v>1</v>
      </c>
      <c r="I431" s="49">
        <f t="shared" si="129"/>
        <v>85000</v>
      </c>
      <c r="J431" s="55">
        <v>15</v>
      </c>
      <c r="K431" s="48">
        <f t="shared" si="132"/>
        <v>0.75</v>
      </c>
      <c r="L431" s="49">
        <f t="shared" si="133"/>
        <v>63750</v>
      </c>
      <c r="M431" s="49">
        <f t="shared" si="134"/>
        <v>233750</v>
      </c>
      <c r="N431" s="49"/>
      <c r="O431" s="49"/>
      <c r="P431" s="49">
        <f t="shared" si="135"/>
        <v>233750</v>
      </c>
    </row>
    <row r="432" spans="1:16" s="43" customFormat="1" ht="36.75" customHeight="1">
      <c r="A432" s="44">
        <v>32</v>
      </c>
      <c r="B432" s="65" t="s">
        <v>457</v>
      </c>
      <c r="C432" s="46">
        <v>85000</v>
      </c>
      <c r="D432" s="47">
        <v>13</v>
      </c>
      <c r="E432" s="48">
        <f t="shared" si="130"/>
        <v>0.75</v>
      </c>
      <c r="F432" s="49">
        <f t="shared" si="128"/>
        <v>63750</v>
      </c>
      <c r="G432" s="55">
        <v>19</v>
      </c>
      <c r="H432" s="48">
        <f t="shared" si="131"/>
        <v>1</v>
      </c>
      <c r="I432" s="49">
        <f t="shared" si="129"/>
        <v>85000</v>
      </c>
      <c r="J432" s="55">
        <v>20</v>
      </c>
      <c r="K432" s="48">
        <f t="shared" si="132"/>
        <v>1</v>
      </c>
      <c r="L432" s="49">
        <f t="shared" si="133"/>
        <v>85000</v>
      </c>
      <c r="M432" s="49">
        <f t="shared" si="134"/>
        <v>233750</v>
      </c>
      <c r="N432" s="49"/>
      <c r="O432" s="49"/>
      <c r="P432" s="49">
        <f t="shared" si="135"/>
        <v>233750</v>
      </c>
    </row>
    <row r="433" spans="1:16" s="43" customFormat="1" ht="36.75" customHeight="1">
      <c r="A433" s="44">
        <v>33</v>
      </c>
      <c r="B433" s="65" t="s">
        <v>458</v>
      </c>
      <c r="C433" s="46">
        <v>85000</v>
      </c>
      <c r="D433" s="51"/>
      <c r="E433" s="48">
        <f t="shared" si="130"/>
        <v>0</v>
      </c>
      <c r="F433" s="49">
        <f t="shared" si="128"/>
        <v>0</v>
      </c>
      <c r="G433" s="55">
        <v>10</v>
      </c>
      <c r="H433" s="48">
        <f t="shared" si="131"/>
        <v>0.5</v>
      </c>
      <c r="I433" s="49">
        <f t="shared" si="129"/>
        <v>42500</v>
      </c>
      <c r="J433" s="55">
        <v>10</v>
      </c>
      <c r="K433" s="48">
        <f t="shared" si="132"/>
        <v>0.5</v>
      </c>
      <c r="L433" s="49">
        <f t="shared" si="133"/>
        <v>42500</v>
      </c>
      <c r="M433" s="49">
        <f t="shared" si="134"/>
        <v>85000</v>
      </c>
      <c r="N433" s="49"/>
      <c r="O433" s="49"/>
      <c r="P433" s="49">
        <f t="shared" si="135"/>
        <v>85000</v>
      </c>
    </row>
    <row r="434" spans="1:16" s="43" customFormat="1" ht="36.75" customHeight="1">
      <c r="A434" s="40">
        <v>17</v>
      </c>
      <c r="B434" s="41" t="s">
        <v>64</v>
      </c>
      <c r="C434" s="42"/>
      <c r="D434" s="42"/>
      <c r="E434" s="42"/>
      <c r="F434" s="42">
        <f>SUM(F435:F470)</f>
        <v>2826250</v>
      </c>
      <c r="G434" s="42"/>
      <c r="H434" s="42"/>
      <c r="I434" s="42">
        <f>SUM(I435:I470)</f>
        <v>2996250</v>
      </c>
      <c r="J434" s="42"/>
      <c r="K434" s="42"/>
      <c r="L434" s="42">
        <f>SUM(L435:L470)</f>
        <v>2975000</v>
      </c>
      <c r="M434" s="42">
        <f>SUM(M435:M470)</f>
        <v>8797500</v>
      </c>
      <c r="N434" s="42">
        <f>SUM(N435:N470)</f>
        <v>0</v>
      </c>
      <c r="O434" s="42">
        <f>SUM(O435:O470)</f>
        <v>0</v>
      </c>
      <c r="P434" s="42">
        <f>SUM(P435:P470)</f>
        <v>8797500</v>
      </c>
    </row>
    <row r="435" spans="1:16" s="43" customFormat="1" ht="36.75" customHeight="1">
      <c r="A435" s="44">
        <v>1</v>
      </c>
      <c r="B435" s="53" t="s">
        <v>459</v>
      </c>
      <c r="C435" s="46">
        <v>85000</v>
      </c>
      <c r="D435" s="47">
        <v>16</v>
      </c>
      <c r="E435" s="48">
        <f>IF(D435=0,0,IF(D435&lt;=5,0.25,IF(D435&lt;=10,0.5,IF(D435&lt;=15,0.75,1))))</f>
        <v>1</v>
      </c>
      <c r="F435" s="49">
        <f aca="true" t="shared" si="136" ref="F435:F470">C435*E435</f>
        <v>85000</v>
      </c>
      <c r="G435" s="55">
        <v>11</v>
      </c>
      <c r="H435" s="48">
        <f>IF(G435=0,0,IF(G435&lt;=5,0.25,IF(G435&lt;=10,0.5,IF(G435&lt;=15,0.75,1))))</f>
        <v>0.75</v>
      </c>
      <c r="I435" s="49">
        <f aca="true" t="shared" si="137" ref="I435:I470">C435*H435</f>
        <v>63750</v>
      </c>
      <c r="J435" s="55">
        <v>18</v>
      </c>
      <c r="K435" s="48">
        <f>IF(J435=0,0,IF(J435&lt;=5,0.25,IF(J435&lt;=10,0.5,IF(J435&lt;=15,0.75,1))))</f>
        <v>1</v>
      </c>
      <c r="L435" s="49">
        <f>C435*K435</f>
        <v>85000</v>
      </c>
      <c r="M435" s="49">
        <f>L435+I435+F435</f>
        <v>233750</v>
      </c>
      <c r="N435" s="49"/>
      <c r="O435" s="49"/>
      <c r="P435" s="49">
        <f>M435-N435-O435</f>
        <v>233750</v>
      </c>
    </row>
    <row r="436" spans="1:16" s="43" customFormat="1" ht="36.75" customHeight="1">
      <c r="A436" s="44">
        <v>2</v>
      </c>
      <c r="B436" s="53" t="s">
        <v>460</v>
      </c>
      <c r="C436" s="46">
        <v>85000</v>
      </c>
      <c r="D436" s="47">
        <v>19</v>
      </c>
      <c r="E436" s="48">
        <f aca="true" t="shared" si="138" ref="E436:E470">IF(D436=0,0,IF(D436&lt;=5,0.25,IF(D436&lt;=10,0.5,IF(D436&lt;=15,0.75,1))))</f>
        <v>1</v>
      </c>
      <c r="F436" s="49">
        <f t="shared" si="136"/>
        <v>85000</v>
      </c>
      <c r="G436" s="55">
        <v>21</v>
      </c>
      <c r="H436" s="48">
        <f aca="true" t="shared" si="139" ref="H436:H470">IF(G436=0,0,IF(G436&lt;=5,0.25,IF(G436&lt;=10,0.5,IF(G436&lt;=15,0.75,1))))</f>
        <v>1</v>
      </c>
      <c r="I436" s="49">
        <f t="shared" si="137"/>
        <v>85000</v>
      </c>
      <c r="J436" s="55">
        <v>21</v>
      </c>
      <c r="K436" s="48">
        <f aca="true" t="shared" si="140" ref="K436:K470">IF(J436=0,0,IF(J436&lt;=5,0.25,IF(J436&lt;=10,0.5,IF(J436&lt;=15,0.75,1))))</f>
        <v>1</v>
      </c>
      <c r="L436" s="49">
        <f aca="true" t="shared" si="141" ref="L436:L470">C436*K436</f>
        <v>85000</v>
      </c>
      <c r="M436" s="49">
        <f aca="true" t="shared" si="142" ref="M436:M470">L436+I436+F436</f>
        <v>255000</v>
      </c>
      <c r="N436" s="49"/>
      <c r="O436" s="49"/>
      <c r="P436" s="49">
        <f aca="true" t="shared" si="143" ref="P436:P470">M436-N436-O436</f>
        <v>255000</v>
      </c>
    </row>
    <row r="437" spans="1:16" s="43" customFormat="1" ht="36.75" customHeight="1">
      <c r="A437" s="44">
        <v>3</v>
      </c>
      <c r="B437" s="53" t="s">
        <v>461</v>
      </c>
      <c r="C437" s="46">
        <v>85000</v>
      </c>
      <c r="D437" s="47">
        <v>18</v>
      </c>
      <c r="E437" s="48">
        <f t="shared" si="138"/>
        <v>1</v>
      </c>
      <c r="F437" s="49">
        <f t="shared" si="136"/>
        <v>85000</v>
      </c>
      <c r="G437" s="55">
        <v>20</v>
      </c>
      <c r="H437" s="48">
        <f t="shared" si="139"/>
        <v>1</v>
      </c>
      <c r="I437" s="49">
        <f t="shared" si="137"/>
        <v>85000</v>
      </c>
      <c r="J437" s="55">
        <v>21</v>
      </c>
      <c r="K437" s="48">
        <f t="shared" si="140"/>
        <v>1</v>
      </c>
      <c r="L437" s="49">
        <f t="shared" si="141"/>
        <v>85000</v>
      </c>
      <c r="M437" s="49">
        <f t="shared" si="142"/>
        <v>255000</v>
      </c>
      <c r="N437" s="49"/>
      <c r="O437" s="49"/>
      <c r="P437" s="49">
        <f t="shared" si="143"/>
        <v>255000</v>
      </c>
    </row>
    <row r="438" spans="1:16" s="43" customFormat="1" ht="36.75" customHeight="1">
      <c r="A438" s="44">
        <v>4</v>
      </c>
      <c r="B438" s="53" t="s">
        <v>462</v>
      </c>
      <c r="C438" s="46">
        <v>85000</v>
      </c>
      <c r="D438" s="47">
        <v>15</v>
      </c>
      <c r="E438" s="48">
        <f t="shared" si="138"/>
        <v>0.75</v>
      </c>
      <c r="F438" s="49">
        <f t="shared" si="136"/>
        <v>63750</v>
      </c>
      <c r="G438" s="55">
        <v>18</v>
      </c>
      <c r="H438" s="48">
        <f t="shared" si="139"/>
        <v>1</v>
      </c>
      <c r="I438" s="49">
        <f t="shared" si="137"/>
        <v>85000</v>
      </c>
      <c r="J438" s="55">
        <v>20</v>
      </c>
      <c r="K438" s="48">
        <f t="shared" si="140"/>
        <v>1</v>
      </c>
      <c r="L438" s="49">
        <f t="shared" si="141"/>
        <v>85000</v>
      </c>
      <c r="M438" s="49">
        <f t="shared" si="142"/>
        <v>233750</v>
      </c>
      <c r="N438" s="49"/>
      <c r="O438" s="49"/>
      <c r="P438" s="49">
        <f t="shared" si="143"/>
        <v>233750</v>
      </c>
    </row>
    <row r="439" spans="1:16" s="43" customFormat="1" ht="36.75" customHeight="1">
      <c r="A439" s="44">
        <v>5</v>
      </c>
      <c r="B439" s="53" t="s">
        <v>463</v>
      </c>
      <c r="C439" s="46">
        <v>85000</v>
      </c>
      <c r="D439" s="47">
        <v>19</v>
      </c>
      <c r="E439" s="48">
        <f t="shared" si="138"/>
        <v>1</v>
      </c>
      <c r="F439" s="49">
        <f t="shared" si="136"/>
        <v>85000</v>
      </c>
      <c r="G439" s="55">
        <v>21</v>
      </c>
      <c r="H439" s="48">
        <f t="shared" si="139"/>
        <v>1</v>
      </c>
      <c r="I439" s="49">
        <f t="shared" si="137"/>
        <v>85000</v>
      </c>
      <c r="J439" s="55">
        <v>21</v>
      </c>
      <c r="K439" s="48">
        <f t="shared" si="140"/>
        <v>1</v>
      </c>
      <c r="L439" s="49">
        <f t="shared" si="141"/>
        <v>85000</v>
      </c>
      <c r="M439" s="49">
        <f t="shared" si="142"/>
        <v>255000</v>
      </c>
      <c r="N439" s="49"/>
      <c r="O439" s="49"/>
      <c r="P439" s="49">
        <f t="shared" si="143"/>
        <v>255000</v>
      </c>
    </row>
    <row r="440" spans="1:16" s="43" customFormat="1" ht="36.75" customHeight="1">
      <c r="A440" s="44">
        <v>6</v>
      </c>
      <c r="B440" s="53" t="s">
        <v>464</v>
      </c>
      <c r="C440" s="46">
        <v>85000</v>
      </c>
      <c r="D440" s="47">
        <v>19</v>
      </c>
      <c r="E440" s="48">
        <f t="shared" si="138"/>
        <v>1</v>
      </c>
      <c r="F440" s="49">
        <f t="shared" si="136"/>
        <v>85000</v>
      </c>
      <c r="G440" s="55">
        <v>19</v>
      </c>
      <c r="H440" s="48">
        <f t="shared" si="139"/>
        <v>1</v>
      </c>
      <c r="I440" s="49">
        <f t="shared" si="137"/>
        <v>85000</v>
      </c>
      <c r="J440" s="55">
        <v>21</v>
      </c>
      <c r="K440" s="48">
        <f t="shared" si="140"/>
        <v>1</v>
      </c>
      <c r="L440" s="49">
        <f t="shared" si="141"/>
        <v>85000</v>
      </c>
      <c r="M440" s="49">
        <f t="shared" si="142"/>
        <v>255000</v>
      </c>
      <c r="N440" s="49"/>
      <c r="O440" s="49"/>
      <c r="P440" s="49">
        <f t="shared" si="143"/>
        <v>255000</v>
      </c>
    </row>
    <row r="441" spans="1:16" s="43" customFormat="1" ht="36.75" customHeight="1">
      <c r="A441" s="44">
        <v>7</v>
      </c>
      <c r="B441" s="53" t="s">
        <v>125</v>
      </c>
      <c r="C441" s="46">
        <v>85000</v>
      </c>
      <c r="D441" s="47">
        <v>18</v>
      </c>
      <c r="E441" s="48">
        <f t="shared" si="138"/>
        <v>1</v>
      </c>
      <c r="F441" s="49">
        <f t="shared" si="136"/>
        <v>85000</v>
      </c>
      <c r="G441" s="55">
        <v>19</v>
      </c>
      <c r="H441" s="48">
        <f t="shared" si="139"/>
        <v>1</v>
      </c>
      <c r="I441" s="49">
        <f t="shared" si="137"/>
        <v>85000</v>
      </c>
      <c r="J441" s="55">
        <v>21</v>
      </c>
      <c r="K441" s="48">
        <f t="shared" si="140"/>
        <v>1</v>
      </c>
      <c r="L441" s="49">
        <f t="shared" si="141"/>
        <v>85000</v>
      </c>
      <c r="M441" s="49">
        <f t="shared" si="142"/>
        <v>255000</v>
      </c>
      <c r="N441" s="49"/>
      <c r="O441" s="49"/>
      <c r="P441" s="49">
        <f t="shared" si="143"/>
        <v>255000</v>
      </c>
    </row>
    <row r="442" spans="1:16" s="43" customFormat="1" ht="36.75" customHeight="1">
      <c r="A442" s="44">
        <v>8</v>
      </c>
      <c r="B442" s="53" t="s">
        <v>465</v>
      </c>
      <c r="C442" s="46">
        <v>85000</v>
      </c>
      <c r="D442" s="47">
        <v>19</v>
      </c>
      <c r="E442" s="48">
        <f t="shared" si="138"/>
        <v>1</v>
      </c>
      <c r="F442" s="49">
        <f t="shared" si="136"/>
        <v>85000</v>
      </c>
      <c r="G442" s="55">
        <v>21</v>
      </c>
      <c r="H442" s="48">
        <f t="shared" si="139"/>
        <v>1</v>
      </c>
      <c r="I442" s="49">
        <f t="shared" si="137"/>
        <v>85000</v>
      </c>
      <c r="J442" s="55">
        <v>21</v>
      </c>
      <c r="K442" s="48">
        <f t="shared" si="140"/>
        <v>1</v>
      </c>
      <c r="L442" s="49">
        <f t="shared" si="141"/>
        <v>85000</v>
      </c>
      <c r="M442" s="49">
        <f t="shared" si="142"/>
        <v>255000</v>
      </c>
      <c r="N442" s="49"/>
      <c r="O442" s="49"/>
      <c r="P442" s="49">
        <f t="shared" si="143"/>
        <v>255000</v>
      </c>
    </row>
    <row r="443" spans="1:16" s="43" customFormat="1" ht="36.75" customHeight="1">
      <c r="A443" s="44">
        <v>9</v>
      </c>
      <c r="B443" s="53" t="s">
        <v>466</v>
      </c>
      <c r="C443" s="46">
        <v>85000</v>
      </c>
      <c r="D443" s="47">
        <v>18</v>
      </c>
      <c r="E443" s="48">
        <f t="shared" si="138"/>
        <v>1</v>
      </c>
      <c r="F443" s="49">
        <f t="shared" si="136"/>
        <v>85000</v>
      </c>
      <c r="G443" s="55">
        <v>19</v>
      </c>
      <c r="H443" s="48">
        <f t="shared" si="139"/>
        <v>1</v>
      </c>
      <c r="I443" s="49">
        <f t="shared" si="137"/>
        <v>85000</v>
      </c>
      <c r="J443" s="55">
        <v>21</v>
      </c>
      <c r="K443" s="48">
        <f t="shared" si="140"/>
        <v>1</v>
      </c>
      <c r="L443" s="49">
        <f t="shared" si="141"/>
        <v>85000</v>
      </c>
      <c r="M443" s="49">
        <f t="shared" si="142"/>
        <v>255000</v>
      </c>
      <c r="N443" s="49"/>
      <c r="O443" s="49"/>
      <c r="P443" s="49">
        <f t="shared" si="143"/>
        <v>255000</v>
      </c>
    </row>
    <row r="444" spans="1:16" s="43" customFormat="1" ht="36.75" customHeight="1">
      <c r="A444" s="44">
        <v>10</v>
      </c>
      <c r="B444" s="53" t="s">
        <v>467</v>
      </c>
      <c r="C444" s="46">
        <v>85000</v>
      </c>
      <c r="D444" s="47">
        <v>10</v>
      </c>
      <c r="E444" s="48">
        <f t="shared" si="138"/>
        <v>0.5</v>
      </c>
      <c r="F444" s="49">
        <f t="shared" si="136"/>
        <v>42500</v>
      </c>
      <c r="G444" s="55">
        <v>19</v>
      </c>
      <c r="H444" s="48">
        <f t="shared" si="139"/>
        <v>1</v>
      </c>
      <c r="I444" s="49">
        <f t="shared" si="137"/>
        <v>85000</v>
      </c>
      <c r="J444" s="55">
        <v>21</v>
      </c>
      <c r="K444" s="48">
        <f t="shared" si="140"/>
        <v>1</v>
      </c>
      <c r="L444" s="49">
        <f t="shared" si="141"/>
        <v>85000</v>
      </c>
      <c r="M444" s="49">
        <f t="shared" si="142"/>
        <v>212500</v>
      </c>
      <c r="N444" s="49"/>
      <c r="O444" s="49"/>
      <c r="P444" s="49">
        <f t="shared" si="143"/>
        <v>212500</v>
      </c>
    </row>
    <row r="445" spans="1:16" s="43" customFormat="1" ht="36.75" customHeight="1">
      <c r="A445" s="44">
        <v>11</v>
      </c>
      <c r="B445" s="53" t="s">
        <v>468</v>
      </c>
      <c r="C445" s="46">
        <v>85000</v>
      </c>
      <c r="D445" s="47">
        <v>14</v>
      </c>
      <c r="E445" s="48">
        <f t="shared" si="138"/>
        <v>0.75</v>
      </c>
      <c r="F445" s="49">
        <f t="shared" si="136"/>
        <v>63750</v>
      </c>
      <c r="G445" s="55">
        <v>14</v>
      </c>
      <c r="H445" s="48">
        <f t="shared" si="139"/>
        <v>0.75</v>
      </c>
      <c r="I445" s="49">
        <f t="shared" si="137"/>
        <v>63750</v>
      </c>
      <c r="J445" s="55">
        <v>18</v>
      </c>
      <c r="K445" s="48">
        <f t="shared" si="140"/>
        <v>1</v>
      </c>
      <c r="L445" s="49">
        <f t="shared" si="141"/>
        <v>85000</v>
      </c>
      <c r="M445" s="49">
        <f t="shared" si="142"/>
        <v>212500</v>
      </c>
      <c r="N445" s="49"/>
      <c r="O445" s="49"/>
      <c r="P445" s="49">
        <f t="shared" si="143"/>
        <v>212500</v>
      </c>
    </row>
    <row r="446" spans="1:16" s="43" customFormat="1" ht="36.75" customHeight="1">
      <c r="A446" s="44">
        <v>12</v>
      </c>
      <c r="B446" s="53" t="s">
        <v>469</v>
      </c>
      <c r="C446" s="46">
        <v>85000</v>
      </c>
      <c r="D446" s="47">
        <v>16</v>
      </c>
      <c r="E446" s="48">
        <f t="shared" si="138"/>
        <v>1</v>
      </c>
      <c r="F446" s="49">
        <f t="shared" si="136"/>
        <v>85000</v>
      </c>
      <c r="G446" s="55">
        <v>20</v>
      </c>
      <c r="H446" s="48">
        <f t="shared" si="139"/>
        <v>1</v>
      </c>
      <c r="I446" s="49">
        <f t="shared" si="137"/>
        <v>85000</v>
      </c>
      <c r="J446" s="55">
        <v>19</v>
      </c>
      <c r="K446" s="48">
        <f t="shared" si="140"/>
        <v>1</v>
      </c>
      <c r="L446" s="49">
        <f t="shared" si="141"/>
        <v>85000</v>
      </c>
      <c r="M446" s="49">
        <f t="shared" si="142"/>
        <v>255000</v>
      </c>
      <c r="N446" s="49"/>
      <c r="O446" s="49"/>
      <c r="P446" s="49">
        <f t="shared" si="143"/>
        <v>255000</v>
      </c>
    </row>
    <row r="447" spans="1:16" s="43" customFormat="1" ht="36.75" customHeight="1">
      <c r="A447" s="44">
        <v>13</v>
      </c>
      <c r="B447" s="53" t="s">
        <v>470</v>
      </c>
      <c r="C447" s="46">
        <v>85000</v>
      </c>
      <c r="D447" s="47">
        <v>19</v>
      </c>
      <c r="E447" s="48">
        <f t="shared" si="138"/>
        <v>1</v>
      </c>
      <c r="F447" s="49">
        <f t="shared" si="136"/>
        <v>85000</v>
      </c>
      <c r="G447" s="55">
        <v>19</v>
      </c>
      <c r="H447" s="48">
        <f t="shared" si="139"/>
        <v>1</v>
      </c>
      <c r="I447" s="49">
        <f t="shared" si="137"/>
        <v>85000</v>
      </c>
      <c r="J447" s="55">
        <v>21</v>
      </c>
      <c r="K447" s="48">
        <f t="shared" si="140"/>
        <v>1</v>
      </c>
      <c r="L447" s="49">
        <f t="shared" si="141"/>
        <v>85000</v>
      </c>
      <c r="M447" s="49">
        <f t="shared" si="142"/>
        <v>255000</v>
      </c>
      <c r="N447" s="49"/>
      <c r="O447" s="49"/>
      <c r="P447" s="49">
        <f t="shared" si="143"/>
        <v>255000</v>
      </c>
    </row>
    <row r="448" spans="1:16" s="43" customFormat="1" ht="36.75" customHeight="1">
      <c r="A448" s="44">
        <v>14</v>
      </c>
      <c r="B448" s="53" t="s">
        <v>95</v>
      </c>
      <c r="C448" s="46">
        <v>85000</v>
      </c>
      <c r="D448" s="47">
        <v>19</v>
      </c>
      <c r="E448" s="48">
        <f t="shared" si="138"/>
        <v>1</v>
      </c>
      <c r="F448" s="49">
        <f t="shared" si="136"/>
        <v>85000</v>
      </c>
      <c r="G448" s="55">
        <v>21</v>
      </c>
      <c r="H448" s="48">
        <f t="shared" si="139"/>
        <v>1</v>
      </c>
      <c r="I448" s="49">
        <f t="shared" si="137"/>
        <v>85000</v>
      </c>
      <c r="J448" s="55">
        <v>21</v>
      </c>
      <c r="K448" s="48">
        <f t="shared" si="140"/>
        <v>1</v>
      </c>
      <c r="L448" s="49">
        <f t="shared" si="141"/>
        <v>85000</v>
      </c>
      <c r="M448" s="49">
        <f t="shared" si="142"/>
        <v>255000</v>
      </c>
      <c r="N448" s="49"/>
      <c r="O448" s="49"/>
      <c r="P448" s="49">
        <f t="shared" si="143"/>
        <v>255000</v>
      </c>
    </row>
    <row r="449" spans="1:16" s="43" customFormat="1" ht="36.75" customHeight="1">
      <c r="A449" s="44">
        <v>15</v>
      </c>
      <c r="B449" s="53" t="s">
        <v>471</v>
      </c>
      <c r="C449" s="46">
        <v>85000</v>
      </c>
      <c r="D449" s="47">
        <v>19</v>
      </c>
      <c r="E449" s="48">
        <f t="shared" si="138"/>
        <v>1</v>
      </c>
      <c r="F449" s="49">
        <f t="shared" si="136"/>
        <v>85000</v>
      </c>
      <c r="G449" s="55">
        <v>20</v>
      </c>
      <c r="H449" s="48">
        <f t="shared" si="139"/>
        <v>1</v>
      </c>
      <c r="I449" s="49">
        <f t="shared" si="137"/>
        <v>85000</v>
      </c>
      <c r="J449" s="55">
        <v>20</v>
      </c>
      <c r="K449" s="48">
        <f t="shared" si="140"/>
        <v>1</v>
      </c>
      <c r="L449" s="49">
        <f t="shared" si="141"/>
        <v>85000</v>
      </c>
      <c r="M449" s="49">
        <f t="shared" si="142"/>
        <v>255000</v>
      </c>
      <c r="N449" s="49"/>
      <c r="O449" s="49"/>
      <c r="P449" s="49">
        <f t="shared" si="143"/>
        <v>255000</v>
      </c>
    </row>
    <row r="450" spans="1:16" s="43" customFormat="1" ht="36.75" customHeight="1">
      <c r="A450" s="44">
        <v>16</v>
      </c>
      <c r="B450" s="53" t="s">
        <v>472</v>
      </c>
      <c r="C450" s="46">
        <v>85000</v>
      </c>
      <c r="D450" s="47">
        <v>18</v>
      </c>
      <c r="E450" s="48">
        <f t="shared" si="138"/>
        <v>1</v>
      </c>
      <c r="F450" s="49">
        <f t="shared" si="136"/>
        <v>85000</v>
      </c>
      <c r="G450" s="55">
        <v>19</v>
      </c>
      <c r="H450" s="48">
        <f t="shared" si="139"/>
        <v>1</v>
      </c>
      <c r="I450" s="49">
        <f t="shared" si="137"/>
        <v>85000</v>
      </c>
      <c r="J450" s="55">
        <v>12</v>
      </c>
      <c r="K450" s="48">
        <f t="shared" si="140"/>
        <v>0.75</v>
      </c>
      <c r="L450" s="49">
        <f t="shared" si="141"/>
        <v>63750</v>
      </c>
      <c r="M450" s="49">
        <f t="shared" si="142"/>
        <v>233750</v>
      </c>
      <c r="N450" s="49"/>
      <c r="O450" s="49"/>
      <c r="P450" s="49">
        <f t="shared" si="143"/>
        <v>233750</v>
      </c>
    </row>
    <row r="451" spans="1:16" s="43" customFormat="1" ht="36.75" customHeight="1">
      <c r="A451" s="44">
        <v>17</v>
      </c>
      <c r="B451" s="53" t="s">
        <v>473</v>
      </c>
      <c r="C451" s="46">
        <v>85000</v>
      </c>
      <c r="D451" s="47">
        <v>16</v>
      </c>
      <c r="E451" s="48">
        <f t="shared" si="138"/>
        <v>1</v>
      </c>
      <c r="F451" s="49">
        <f t="shared" si="136"/>
        <v>85000</v>
      </c>
      <c r="G451" s="55">
        <v>21</v>
      </c>
      <c r="H451" s="48">
        <f t="shared" si="139"/>
        <v>1</v>
      </c>
      <c r="I451" s="49">
        <f t="shared" si="137"/>
        <v>85000</v>
      </c>
      <c r="J451" s="55">
        <v>21</v>
      </c>
      <c r="K451" s="48">
        <f t="shared" si="140"/>
        <v>1</v>
      </c>
      <c r="L451" s="49">
        <f t="shared" si="141"/>
        <v>85000</v>
      </c>
      <c r="M451" s="49">
        <f t="shared" si="142"/>
        <v>255000</v>
      </c>
      <c r="N451" s="49"/>
      <c r="O451" s="49"/>
      <c r="P451" s="49">
        <f t="shared" si="143"/>
        <v>255000</v>
      </c>
    </row>
    <row r="452" spans="1:16" s="43" customFormat="1" ht="36.75" customHeight="1">
      <c r="A452" s="44">
        <v>18</v>
      </c>
      <c r="B452" s="53" t="s">
        <v>474</v>
      </c>
      <c r="C452" s="46">
        <v>85000</v>
      </c>
      <c r="D452" s="47">
        <v>13</v>
      </c>
      <c r="E452" s="48">
        <f t="shared" si="138"/>
        <v>0.75</v>
      </c>
      <c r="F452" s="49">
        <f t="shared" si="136"/>
        <v>63750</v>
      </c>
      <c r="G452" s="55">
        <v>19</v>
      </c>
      <c r="H452" s="48">
        <f t="shared" si="139"/>
        <v>1</v>
      </c>
      <c r="I452" s="49">
        <f t="shared" si="137"/>
        <v>85000</v>
      </c>
      <c r="J452" s="55">
        <v>21</v>
      </c>
      <c r="K452" s="48">
        <f t="shared" si="140"/>
        <v>1</v>
      </c>
      <c r="L452" s="49">
        <f t="shared" si="141"/>
        <v>85000</v>
      </c>
      <c r="M452" s="49">
        <f t="shared" si="142"/>
        <v>233750</v>
      </c>
      <c r="N452" s="49"/>
      <c r="O452" s="49"/>
      <c r="P452" s="49">
        <f t="shared" si="143"/>
        <v>233750</v>
      </c>
    </row>
    <row r="453" spans="1:16" s="43" customFormat="1" ht="36.75" customHeight="1">
      <c r="A453" s="44">
        <v>19</v>
      </c>
      <c r="B453" s="53" t="s">
        <v>475</v>
      </c>
      <c r="C453" s="46">
        <v>85000</v>
      </c>
      <c r="D453" s="47">
        <v>18</v>
      </c>
      <c r="E453" s="48">
        <f t="shared" si="138"/>
        <v>1</v>
      </c>
      <c r="F453" s="49">
        <f t="shared" si="136"/>
        <v>85000</v>
      </c>
      <c r="G453" s="55">
        <v>21</v>
      </c>
      <c r="H453" s="48">
        <f t="shared" si="139"/>
        <v>1</v>
      </c>
      <c r="I453" s="49">
        <f t="shared" si="137"/>
        <v>85000</v>
      </c>
      <c r="J453" s="55">
        <v>21</v>
      </c>
      <c r="K453" s="48">
        <f t="shared" si="140"/>
        <v>1</v>
      </c>
      <c r="L453" s="49">
        <f t="shared" si="141"/>
        <v>85000</v>
      </c>
      <c r="M453" s="49">
        <f t="shared" si="142"/>
        <v>255000</v>
      </c>
      <c r="N453" s="49"/>
      <c r="O453" s="49"/>
      <c r="P453" s="49">
        <f t="shared" si="143"/>
        <v>255000</v>
      </c>
    </row>
    <row r="454" spans="1:16" s="43" customFormat="1" ht="36.75" customHeight="1">
      <c r="A454" s="44">
        <v>20</v>
      </c>
      <c r="B454" s="53" t="s">
        <v>476</v>
      </c>
      <c r="C454" s="46">
        <v>85000</v>
      </c>
      <c r="D454" s="47">
        <v>17</v>
      </c>
      <c r="E454" s="48">
        <f t="shared" si="138"/>
        <v>1</v>
      </c>
      <c r="F454" s="49">
        <f t="shared" si="136"/>
        <v>85000</v>
      </c>
      <c r="G454" s="55">
        <v>21</v>
      </c>
      <c r="H454" s="48">
        <f t="shared" si="139"/>
        <v>1</v>
      </c>
      <c r="I454" s="49">
        <f t="shared" si="137"/>
        <v>85000</v>
      </c>
      <c r="J454" s="55">
        <v>21</v>
      </c>
      <c r="K454" s="48">
        <f t="shared" si="140"/>
        <v>1</v>
      </c>
      <c r="L454" s="49">
        <f t="shared" si="141"/>
        <v>85000</v>
      </c>
      <c r="M454" s="49">
        <f t="shared" si="142"/>
        <v>255000</v>
      </c>
      <c r="N454" s="49"/>
      <c r="O454" s="49"/>
      <c r="P454" s="49">
        <f t="shared" si="143"/>
        <v>255000</v>
      </c>
    </row>
    <row r="455" spans="1:16" s="43" customFormat="1" ht="36.75" customHeight="1">
      <c r="A455" s="44">
        <v>21</v>
      </c>
      <c r="B455" s="53" t="s">
        <v>477</v>
      </c>
      <c r="C455" s="46">
        <v>85000</v>
      </c>
      <c r="D455" s="47">
        <v>16</v>
      </c>
      <c r="E455" s="48">
        <f t="shared" si="138"/>
        <v>1</v>
      </c>
      <c r="F455" s="49">
        <f t="shared" si="136"/>
        <v>85000</v>
      </c>
      <c r="G455" s="55">
        <v>21</v>
      </c>
      <c r="H455" s="48">
        <f t="shared" si="139"/>
        <v>1</v>
      </c>
      <c r="I455" s="49">
        <f t="shared" si="137"/>
        <v>85000</v>
      </c>
      <c r="J455" s="55">
        <v>21</v>
      </c>
      <c r="K455" s="48">
        <f t="shared" si="140"/>
        <v>1</v>
      </c>
      <c r="L455" s="49">
        <f t="shared" si="141"/>
        <v>85000</v>
      </c>
      <c r="M455" s="49">
        <f t="shared" si="142"/>
        <v>255000</v>
      </c>
      <c r="N455" s="49"/>
      <c r="O455" s="49"/>
      <c r="P455" s="49">
        <f t="shared" si="143"/>
        <v>255000</v>
      </c>
    </row>
    <row r="456" spans="1:16" s="43" customFormat="1" ht="36.75" customHeight="1">
      <c r="A456" s="44">
        <v>22</v>
      </c>
      <c r="B456" s="53" t="s">
        <v>478</v>
      </c>
      <c r="C456" s="46">
        <v>85000</v>
      </c>
      <c r="D456" s="47">
        <v>18</v>
      </c>
      <c r="E456" s="48">
        <f t="shared" si="138"/>
        <v>1</v>
      </c>
      <c r="F456" s="49">
        <f t="shared" si="136"/>
        <v>85000</v>
      </c>
      <c r="G456" s="55">
        <v>19</v>
      </c>
      <c r="H456" s="48">
        <f t="shared" si="139"/>
        <v>1</v>
      </c>
      <c r="I456" s="49">
        <f t="shared" si="137"/>
        <v>85000</v>
      </c>
      <c r="J456" s="55">
        <v>15</v>
      </c>
      <c r="K456" s="48">
        <f t="shared" si="140"/>
        <v>0.75</v>
      </c>
      <c r="L456" s="49">
        <f t="shared" si="141"/>
        <v>63750</v>
      </c>
      <c r="M456" s="49">
        <f t="shared" si="142"/>
        <v>233750</v>
      </c>
      <c r="N456" s="49"/>
      <c r="O456" s="49"/>
      <c r="P456" s="49">
        <f t="shared" si="143"/>
        <v>233750</v>
      </c>
    </row>
    <row r="457" spans="1:16" s="43" customFormat="1" ht="36.75" customHeight="1">
      <c r="A457" s="44">
        <v>23</v>
      </c>
      <c r="B457" s="53" t="s">
        <v>479</v>
      </c>
      <c r="C457" s="46">
        <v>85000</v>
      </c>
      <c r="D457" s="47">
        <v>17</v>
      </c>
      <c r="E457" s="48">
        <f t="shared" si="138"/>
        <v>1</v>
      </c>
      <c r="F457" s="49">
        <f t="shared" si="136"/>
        <v>85000</v>
      </c>
      <c r="G457" s="55">
        <v>20</v>
      </c>
      <c r="H457" s="48">
        <f t="shared" si="139"/>
        <v>1</v>
      </c>
      <c r="I457" s="49">
        <f t="shared" si="137"/>
        <v>85000</v>
      </c>
      <c r="J457" s="55">
        <v>21</v>
      </c>
      <c r="K457" s="48">
        <f t="shared" si="140"/>
        <v>1</v>
      </c>
      <c r="L457" s="49">
        <f t="shared" si="141"/>
        <v>85000</v>
      </c>
      <c r="M457" s="49">
        <f t="shared" si="142"/>
        <v>255000</v>
      </c>
      <c r="N457" s="49"/>
      <c r="O457" s="49"/>
      <c r="P457" s="49">
        <f t="shared" si="143"/>
        <v>255000</v>
      </c>
    </row>
    <row r="458" spans="1:16" s="43" customFormat="1" ht="36.75" customHeight="1">
      <c r="A458" s="44">
        <v>24</v>
      </c>
      <c r="B458" s="38" t="s">
        <v>480</v>
      </c>
      <c r="C458" s="46">
        <v>85000</v>
      </c>
      <c r="D458" s="47">
        <v>17</v>
      </c>
      <c r="E458" s="48">
        <f t="shared" si="138"/>
        <v>1</v>
      </c>
      <c r="F458" s="49">
        <f t="shared" si="136"/>
        <v>85000</v>
      </c>
      <c r="G458" s="55">
        <v>16</v>
      </c>
      <c r="H458" s="48">
        <f t="shared" si="139"/>
        <v>1</v>
      </c>
      <c r="I458" s="49">
        <f t="shared" si="137"/>
        <v>85000</v>
      </c>
      <c r="J458" s="55">
        <v>21</v>
      </c>
      <c r="K458" s="48">
        <f t="shared" si="140"/>
        <v>1</v>
      </c>
      <c r="L458" s="49">
        <f t="shared" si="141"/>
        <v>85000</v>
      </c>
      <c r="M458" s="49">
        <f t="shared" si="142"/>
        <v>255000</v>
      </c>
      <c r="N458" s="49"/>
      <c r="O458" s="49"/>
      <c r="P458" s="49">
        <f t="shared" si="143"/>
        <v>255000</v>
      </c>
    </row>
    <row r="459" spans="1:16" s="43" customFormat="1" ht="36.75" customHeight="1">
      <c r="A459" s="44">
        <v>25</v>
      </c>
      <c r="B459" s="46" t="s">
        <v>481</v>
      </c>
      <c r="C459" s="46">
        <v>85000</v>
      </c>
      <c r="D459" s="49">
        <v>16</v>
      </c>
      <c r="E459" s="48">
        <f t="shared" si="138"/>
        <v>1</v>
      </c>
      <c r="F459" s="49">
        <f t="shared" si="136"/>
        <v>85000</v>
      </c>
      <c r="G459" s="55">
        <v>17</v>
      </c>
      <c r="H459" s="48">
        <f t="shared" si="139"/>
        <v>1</v>
      </c>
      <c r="I459" s="49">
        <f t="shared" si="137"/>
        <v>85000</v>
      </c>
      <c r="J459" s="55">
        <v>20</v>
      </c>
      <c r="K459" s="48">
        <f t="shared" si="140"/>
        <v>1</v>
      </c>
      <c r="L459" s="49">
        <f t="shared" si="141"/>
        <v>85000</v>
      </c>
      <c r="M459" s="49">
        <f t="shared" si="142"/>
        <v>255000</v>
      </c>
      <c r="N459" s="49"/>
      <c r="O459" s="49"/>
      <c r="P459" s="49">
        <f t="shared" si="143"/>
        <v>255000</v>
      </c>
    </row>
    <row r="460" spans="1:16" s="43" customFormat="1" ht="36.75" customHeight="1">
      <c r="A460" s="44">
        <v>26</v>
      </c>
      <c r="B460" s="53" t="s">
        <v>482</v>
      </c>
      <c r="C460" s="46">
        <v>85000</v>
      </c>
      <c r="D460" s="47">
        <v>17</v>
      </c>
      <c r="E460" s="48">
        <f t="shared" si="138"/>
        <v>1</v>
      </c>
      <c r="F460" s="49">
        <f t="shared" si="136"/>
        <v>85000</v>
      </c>
      <c r="G460" s="55">
        <v>19</v>
      </c>
      <c r="H460" s="48">
        <f t="shared" si="139"/>
        <v>1</v>
      </c>
      <c r="I460" s="49">
        <f t="shared" si="137"/>
        <v>85000</v>
      </c>
      <c r="J460" s="55">
        <v>20</v>
      </c>
      <c r="K460" s="48">
        <f t="shared" si="140"/>
        <v>1</v>
      </c>
      <c r="L460" s="49">
        <f t="shared" si="141"/>
        <v>85000</v>
      </c>
      <c r="M460" s="49">
        <f t="shared" si="142"/>
        <v>255000</v>
      </c>
      <c r="N460" s="49"/>
      <c r="O460" s="49"/>
      <c r="P460" s="49">
        <f t="shared" si="143"/>
        <v>255000</v>
      </c>
    </row>
    <row r="461" spans="1:16" s="43" customFormat="1" ht="36.75" customHeight="1">
      <c r="A461" s="44">
        <v>27</v>
      </c>
      <c r="B461" s="53" t="s">
        <v>483</v>
      </c>
      <c r="C461" s="46">
        <v>85000</v>
      </c>
      <c r="D461" s="47">
        <v>5</v>
      </c>
      <c r="E461" s="48">
        <f t="shared" si="138"/>
        <v>0.25</v>
      </c>
      <c r="F461" s="49">
        <f t="shared" si="136"/>
        <v>21250</v>
      </c>
      <c r="G461" s="55">
        <v>20</v>
      </c>
      <c r="H461" s="48">
        <f t="shared" si="139"/>
        <v>1</v>
      </c>
      <c r="I461" s="49">
        <f t="shared" si="137"/>
        <v>85000</v>
      </c>
      <c r="J461" s="55">
        <v>17</v>
      </c>
      <c r="K461" s="48">
        <f t="shared" si="140"/>
        <v>1</v>
      </c>
      <c r="L461" s="49">
        <f t="shared" si="141"/>
        <v>85000</v>
      </c>
      <c r="M461" s="49">
        <f t="shared" si="142"/>
        <v>191250</v>
      </c>
      <c r="N461" s="49"/>
      <c r="O461" s="49"/>
      <c r="P461" s="49">
        <f t="shared" si="143"/>
        <v>191250</v>
      </c>
    </row>
    <row r="462" spans="1:16" s="43" customFormat="1" ht="36.75" customHeight="1">
      <c r="A462" s="44">
        <v>28</v>
      </c>
      <c r="B462" s="53" t="s">
        <v>484</v>
      </c>
      <c r="C462" s="46">
        <v>85000</v>
      </c>
      <c r="D462" s="47">
        <v>16</v>
      </c>
      <c r="E462" s="48">
        <f t="shared" si="138"/>
        <v>1</v>
      </c>
      <c r="F462" s="49">
        <f t="shared" si="136"/>
        <v>85000</v>
      </c>
      <c r="G462" s="55">
        <v>21</v>
      </c>
      <c r="H462" s="48">
        <f t="shared" si="139"/>
        <v>1</v>
      </c>
      <c r="I462" s="49">
        <f t="shared" si="137"/>
        <v>85000</v>
      </c>
      <c r="J462" s="55">
        <v>20</v>
      </c>
      <c r="K462" s="48">
        <f t="shared" si="140"/>
        <v>1</v>
      </c>
      <c r="L462" s="49">
        <f t="shared" si="141"/>
        <v>85000</v>
      </c>
      <c r="M462" s="49">
        <f t="shared" si="142"/>
        <v>255000</v>
      </c>
      <c r="N462" s="49"/>
      <c r="O462" s="49"/>
      <c r="P462" s="49">
        <f t="shared" si="143"/>
        <v>255000</v>
      </c>
    </row>
    <row r="463" spans="1:16" s="43" customFormat="1" ht="36.75" customHeight="1">
      <c r="A463" s="44">
        <v>29</v>
      </c>
      <c r="B463" s="53" t="s">
        <v>485</v>
      </c>
      <c r="C463" s="46">
        <v>85000</v>
      </c>
      <c r="D463" s="47">
        <v>15</v>
      </c>
      <c r="E463" s="48">
        <f t="shared" si="138"/>
        <v>0.75</v>
      </c>
      <c r="F463" s="49">
        <f t="shared" si="136"/>
        <v>63750</v>
      </c>
      <c r="G463" s="55">
        <v>18</v>
      </c>
      <c r="H463" s="48">
        <f t="shared" si="139"/>
        <v>1</v>
      </c>
      <c r="I463" s="49">
        <f t="shared" si="137"/>
        <v>85000</v>
      </c>
      <c r="J463" s="55">
        <v>18</v>
      </c>
      <c r="K463" s="48">
        <f t="shared" si="140"/>
        <v>1</v>
      </c>
      <c r="L463" s="49">
        <f t="shared" si="141"/>
        <v>85000</v>
      </c>
      <c r="M463" s="49">
        <f t="shared" si="142"/>
        <v>233750</v>
      </c>
      <c r="N463" s="49"/>
      <c r="O463" s="49"/>
      <c r="P463" s="49">
        <f t="shared" si="143"/>
        <v>233750</v>
      </c>
    </row>
    <row r="464" spans="1:16" s="43" customFormat="1" ht="36.75" customHeight="1">
      <c r="A464" s="44">
        <v>30</v>
      </c>
      <c r="B464" s="53" t="s">
        <v>486</v>
      </c>
      <c r="C464" s="46">
        <v>85000</v>
      </c>
      <c r="D464" s="47">
        <v>16</v>
      </c>
      <c r="E464" s="48">
        <f t="shared" si="138"/>
        <v>1</v>
      </c>
      <c r="F464" s="49">
        <f t="shared" si="136"/>
        <v>85000</v>
      </c>
      <c r="G464" s="55">
        <v>16</v>
      </c>
      <c r="H464" s="48">
        <f t="shared" si="139"/>
        <v>1</v>
      </c>
      <c r="I464" s="49">
        <f t="shared" si="137"/>
        <v>85000</v>
      </c>
      <c r="J464" s="55">
        <v>9</v>
      </c>
      <c r="K464" s="48">
        <f t="shared" si="140"/>
        <v>0.5</v>
      </c>
      <c r="L464" s="49">
        <f t="shared" si="141"/>
        <v>42500</v>
      </c>
      <c r="M464" s="49">
        <f t="shared" si="142"/>
        <v>212500</v>
      </c>
      <c r="N464" s="49"/>
      <c r="O464" s="49"/>
      <c r="P464" s="49">
        <f t="shared" si="143"/>
        <v>212500</v>
      </c>
    </row>
    <row r="465" spans="1:16" s="43" customFormat="1" ht="36.75" customHeight="1">
      <c r="A465" s="44">
        <v>31</v>
      </c>
      <c r="B465" s="53" t="s">
        <v>487</v>
      </c>
      <c r="C465" s="46">
        <v>85000</v>
      </c>
      <c r="D465" s="47">
        <v>15</v>
      </c>
      <c r="E465" s="48">
        <f t="shared" si="138"/>
        <v>0.75</v>
      </c>
      <c r="F465" s="49">
        <f t="shared" si="136"/>
        <v>63750</v>
      </c>
      <c r="G465" s="55">
        <v>20</v>
      </c>
      <c r="H465" s="48">
        <f t="shared" si="139"/>
        <v>1</v>
      </c>
      <c r="I465" s="49">
        <f t="shared" si="137"/>
        <v>85000</v>
      </c>
      <c r="J465" s="55">
        <v>19</v>
      </c>
      <c r="K465" s="48">
        <f t="shared" si="140"/>
        <v>1</v>
      </c>
      <c r="L465" s="49">
        <f t="shared" si="141"/>
        <v>85000</v>
      </c>
      <c r="M465" s="49">
        <f t="shared" si="142"/>
        <v>233750</v>
      </c>
      <c r="N465" s="49"/>
      <c r="O465" s="49"/>
      <c r="P465" s="49">
        <f t="shared" si="143"/>
        <v>233750</v>
      </c>
    </row>
    <row r="466" spans="1:16" s="43" customFormat="1" ht="36.75" customHeight="1">
      <c r="A466" s="44">
        <v>32</v>
      </c>
      <c r="B466" s="53" t="s">
        <v>488</v>
      </c>
      <c r="C466" s="46">
        <v>85000</v>
      </c>
      <c r="D466" s="47">
        <v>19</v>
      </c>
      <c r="E466" s="48">
        <f t="shared" si="138"/>
        <v>1</v>
      </c>
      <c r="F466" s="49">
        <f t="shared" si="136"/>
        <v>85000</v>
      </c>
      <c r="G466" s="55">
        <v>19</v>
      </c>
      <c r="H466" s="48">
        <f t="shared" si="139"/>
        <v>1</v>
      </c>
      <c r="I466" s="49">
        <f t="shared" si="137"/>
        <v>85000</v>
      </c>
      <c r="J466" s="55">
        <v>19</v>
      </c>
      <c r="K466" s="48">
        <f t="shared" si="140"/>
        <v>1</v>
      </c>
      <c r="L466" s="49">
        <f t="shared" si="141"/>
        <v>85000</v>
      </c>
      <c r="M466" s="49">
        <f t="shared" si="142"/>
        <v>255000</v>
      </c>
      <c r="N466" s="49"/>
      <c r="O466" s="49"/>
      <c r="P466" s="49">
        <f t="shared" si="143"/>
        <v>255000</v>
      </c>
    </row>
    <row r="467" spans="1:16" s="43" customFormat="1" ht="36.75" customHeight="1">
      <c r="A467" s="44">
        <v>33</v>
      </c>
      <c r="B467" s="53" t="s">
        <v>489</v>
      </c>
      <c r="C467" s="46">
        <v>85000</v>
      </c>
      <c r="D467" s="47">
        <v>17</v>
      </c>
      <c r="E467" s="48">
        <f t="shared" si="138"/>
        <v>1</v>
      </c>
      <c r="F467" s="49">
        <f t="shared" si="136"/>
        <v>85000</v>
      </c>
      <c r="G467" s="55">
        <v>18</v>
      </c>
      <c r="H467" s="48">
        <f t="shared" si="139"/>
        <v>1</v>
      </c>
      <c r="I467" s="49">
        <f t="shared" si="137"/>
        <v>85000</v>
      </c>
      <c r="J467" s="55">
        <v>19</v>
      </c>
      <c r="K467" s="48">
        <f t="shared" si="140"/>
        <v>1</v>
      </c>
      <c r="L467" s="49">
        <f t="shared" si="141"/>
        <v>85000</v>
      </c>
      <c r="M467" s="49">
        <f t="shared" si="142"/>
        <v>255000</v>
      </c>
      <c r="N467" s="49"/>
      <c r="O467" s="49"/>
      <c r="P467" s="49">
        <f t="shared" si="143"/>
        <v>255000</v>
      </c>
    </row>
    <row r="468" spans="1:16" s="43" customFormat="1" ht="36.75" customHeight="1">
      <c r="A468" s="44">
        <v>34</v>
      </c>
      <c r="B468" s="53" t="s">
        <v>490</v>
      </c>
      <c r="C468" s="46">
        <v>85000</v>
      </c>
      <c r="D468" s="47">
        <v>17</v>
      </c>
      <c r="E468" s="48">
        <f t="shared" si="138"/>
        <v>1</v>
      </c>
      <c r="F468" s="49">
        <f t="shared" si="136"/>
        <v>85000</v>
      </c>
      <c r="G468" s="55">
        <v>16</v>
      </c>
      <c r="H468" s="48">
        <f t="shared" si="139"/>
        <v>1</v>
      </c>
      <c r="I468" s="49">
        <f t="shared" si="137"/>
        <v>85000</v>
      </c>
      <c r="J468" s="55">
        <v>21</v>
      </c>
      <c r="K468" s="48">
        <f t="shared" si="140"/>
        <v>1</v>
      </c>
      <c r="L468" s="49">
        <f t="shared" si="141"/>
        <v>85000</v>
      </c>
      <c r="M468" s="49">
        <f t="shared" si="142"/>
        <v>255000</v>
      </c>
      <c r="N468" s="49"/>
      <c r="O468" s="49"/>
      <c r="P468" s="49">
        <f t="shared" si="143"/>
        <v>255000</v>
      </c>
    </row>
    <row r="469" spans="1:16" s="43" customFormat="1" ht="36.75" customHeight="1">
      <c r="A469" s="44">
        <v>35</v>
      </c>
      <c r="B469" s="53" t="s">
        <v>140</v>
      </c>
      <c r="C469" s="46">
        <v>85000</v>
      </c>
      <c r="D469" s="47">
        <v>18</v>
      </c>
      <c r="E469" s="48">
        <f t="shared" si="138"/>
        <v>1</v>
      </c>
      <c r="F469" s="49">
        <f t="shared" si="136"/>
        <v>85000</v>
      </c>
      <c r="G469" s="55">
        <v>18</v>
      </c>
      <c r="H469" s="48">
        <f t="shared" si="139"/>
        <v>1</v>
      </c>
      <c r="I469" s="49">
        <f t="shared" si="137"/>
        <v>85000</v>
      </c>
      <c r="J469" s="55">
        <v>20</v>
      </c>
      <c r="K469" s="48">
        <f t="shared" si="140"/>
        <v>1</v>
      </c>
      <c r="L469" s="49">
        <f t="shared" si="141"/>
        <v>85000</v>
      </c>
      <c r="M469" s="49">
        <f t="shared" si="142"/>
        <v>255000</v>
      </c>
      <c r="N469" s="49"/>
      <c r="O469" s="49"/>
      <c r="P469" s="49">
        <f t="shared" si="143"/>
        <v>255000</v>
      </c>
    </row>
    <row r="470" spans="1:16" s="43" customFormat="1" ht="36.75" customHeight="1">
      <c r="A470" s="44">
        <v>36</v>
      </c>
      <c r="B470" s="53" t="s">
        <v>491</v>
      </c>
      <c r="C470" s="46">
        <v>85000</v>
      </c>
      <c r="D470" s="47">
        <v>14</v>
      </c>
      <c r="E470" s="48">
        <f t="shared" si="138"/>
        <v>0.75</v>
      </c>
      <c r="F470" s="49">
        <f t="shared" si="136"/>
        <v>63750</v>
      </c>
      <c r="G470" s="55">
        <v>13</v>
      </c>
      <c r="H470" s="48">
        <f t="shared" si="139"/>
        <v>0.75</v>
      </c>
      <c r="I470" s="49">
        <f t="shared" si="137"/>
        <v>63750</v>
      </c>
      <c r="J470" s="55">
        <v>19</v>
      </c>
      <c r="K470" s="48">
        <f t="shared" si="140"/>
        <v>1</v>
      </c>
      <c r="L470" s="49">
        <f t="shared" si="141"/>
        <v>85000</v>
      </c>
      <c r="M470" s="49">
        <f t="shared" si="142"/>
        <v>212500</v>
      </c>
      <c r="N470" s="49"/>
      <c r="O470" s="49"/>
      <c r="P470" s="49">
        <f t="shared" si="143"/>
        <v>212500</v>
      </c>
    </row>
    <row r="471" spans="1:16" s="43" customFormat="1" ht="36.75" customHeight="1">
      <c r="A471" s="40">
        <v>18</v>
      </c>
      <c r="B471" s="41" t="s">
        <v>65</v>
      </c>
      <c r="C471" s="42"/>
      <c r="D471" s="42"/>
      <c r="E471" s="42"/>
      <c r="F471" s="42">
        <f>SUM(F472:F488)</f>
        <v>1402500</v>
      </c>
      <c r="G471" s="42"/>
      <c r="H471" s="42"/>
      <c r="I471" s="42">
        <f>SUM(I472:I488)</f>
        <v>1360000</v>
      </c>
      <c r="J471" s="42"/>
      <c r="K471" s="42"/>
      <c r="L471" s="42">
        <f>SUM(L472:L488)</f>
        <v>1317500</v>
      </c>
      <c r="M471" s="42">
        <f>SUM(M472:M488)</f>
        <v>4080000</v>
      </c>
      <c r="N471" s="73">
        <f>SUM(N472:N488)</f>
        <v>191250</v>
      </c>
      <c r="O471" s="42">
        <f>SUM(O472:O488)</f>
        <v>0</v>
      </c>
      <c r="P471" s="42">
        <f>SUM(P472:P488)</f>
        <v>3888750</v>
      </c>
    </row>
    <row r="472" spans="1:16" s="43" customFormat="1" ht="36.75" customHeight="1">
      <c r="A472" s="44">
        <v>1</v>
      </c>
      <c r="B472" s="38" t="s">
        <v>492</v>
      </c>
      <c r="C472" s="46">
        <v>85000</v>
      </c>
      <c r="D472" s="47">
        <v>16</v>
      </c>
      <c r="E472" s="48">
        <f>IF(D472=0,0,IF(D472&lt;=5,0.25,IF(D472&lt;=10,0.5,IF(D472&lt;=15,0.75,1))))</f>
        <v>1</v>
      </c>
      <c r="F472" s="49">
        <f aca="true" t="shared" si="144" ref="F472:F488">C472*E472</f>
        <v>85000</v>
      </c>
      <c r="G472" s="55">
        <v>17</v>
      </c>
      <c r="H472" s="48">
        <f>IF(G472=0,0,IF(G472&lt;=5,0.25,IF(G472&lt;=10,0.5,IF(G472&lt;=15,0.75,1))))</f>
        <v>1</v>
      </c>
      <c r="I472" s="49">
        <f aca="true" t="shared" si="145" ref="I472:I488">C472*H472</f>
        <v>85000</v>
      </c>
      <c r="J472" s="55">
        <v>20</v>
      </c>
      <c r="K472" s="48">
        <f>IF(J472=0,0,IF(J472&lt;=5,0.25,IF(J472&lt;=10,0.5,IF(J472&lt;=15,0.75,1))))</f>
        <v>1</v>
      </c>
      <c r="L472" s="49">
        <f>C472*K472</f>
        <v>85000</v>
      </c>
      <c r="M472" s="49">
        <f>L472+I472+F472</f>
        <v>255000</v>
      </c>
      <c r="N472" s="49"/>
      <c r="O472" s="49"/>
      <c r="P472" s="49">
        <f>M472-N472-O472</f>
        <v>255000</v>
      </c>
    </row>
    <row r="473" spans="1:16" s="43" customFormat="1" ht="36.75" customHeight="1">
      <c r="A473" s="44">
        <v>2</v>
      </c>
      <c r="B473" s="38" t="s">
        <v>493</v>
      </c>
      <c r="C473" s="46">
        <v>85000</v>
      </c>
      <c r="D473" s="47">
        <v>16</v>
      </c>
      <c r="E473" s="48">
        <f aca="true" t="shared" si="146" ref="E473:E488">IF(D473=0,0,IF(D473&lt;=5,0.25,IF(D473&lt;=10,0.5,IF(D473&lt;=15,0.75,1))))</f>
        <v>1</v>
      </c>
      <c r="F473" s="49">
        <f t="shared" si="144"/>
        <v>85000</v>
      </c>
      <c r="G473" s="55">
        <v>21</v>
      </c>
      <c r="H473" s="48">
        <f aca="true" t="shared" si="147" ref="H473:H488">IF(G473=0,0,IF(G473&lt;=5,0.25,IF(G473&lt;=10,0.5,IF(G473&lt;=15,0.75,1))))</f>
        <v>1</v>
      </c>
      <c r="I473" s="49">
        <f t="shared" si="145"/>
        <v>85000</v>
      </c>
      <c r="J473" s="55">
        <v>21</v>
      </c>
      <c r="K473" s="48">
        <f aca="true" t="shared" si="148" ref="K473:K488">IF(J473=0,0,IF(J473&lt;=5,0.25,IF(J473&lt;=10,0.5,IF(J473&lt;=15,0.75,1))))</f>
        <v>1</v>
      </c>
      <c r="L473" s="49">
        <f aca="true" t="shared" si="149" ref="L473:L488">C473*K473</f>
        <v>85000</v>
      </c>
      <c r="M473" s="49">
        <f aca="true" t="shared" si="150" ref="M473:M488">L473+I473+F473</f>
        <v>255000</v>
      </c>
      <c r="N473" s="49"/>
      <c r="O473" s="49"/>
      <c r="P473" s="49">
        <f aca="true" t="shared" si="151" ref="P473:P488">M473-N473-O473</f>
        <v>255000</v>
      </c>
    </row>
    <row r="474" spans="1:16" s="43" customFormat="1" ht="36.75" customHeight="1">
      <c r="A474" s="44">
        <v>3</v>
      </c>
      <c r="B474" s="38" t="s">
        <v>494</v>
      </c>
      <c r="C474" s="46">
        <v>85000</v>
      </c>
      <c r="D474" s="44">
        <v>17</v>
      </c>
      <c r="E474" s="48">
        <f t="shared" si="146"/>
        <v>1</v>
      </c>
      <c r="F474" s="49">
        <f t="shared" si="144"/>
        <v>85000</v>
      </c>
      <c r="G474" s="55">
        <v>18</v>
      </c>
      <c r="H474" s="48">
        <f t="shared" si="147"/>
        <v>1</v>
      </c>
      <c r="I474" s="49">
        <f t="shared" si="145"/>
        <v>85000</v>
      </c>
      <c r="J474" s="55">
        <v>21</v>
      </c>
      <c r="K474" s="48">
        <f t="shared" si="148"/>
        <v>1</v>
      </c>
      <c r="L474" s="49">
        <f t="shared" si="149"/>
        <v>85000</v>
      </c>
      <c r="M474" s="49">
        <f t="shared" si="150"/>
        <v>255000</v>
      </c>
      <c r="N474" s="49"/>
      <c r="O474" s="49"/>
      <c r="P474" s="49">
        <f t="shared" si="151"/>
        <v>255000</v>
      </c>
    </row>
    <row r="475" spans="1:16" s="43" customFormat="1" ht="36.75" customHeight="1">
      <c r="A475" s="44">
        <v>4</v>
      </c>
      <c r="B475" s="38" t="s">
        <v>495</v>
      </c>
      <c r="C475" s="46">
        <v>85000</v>
      </c>
      <c r="D475" s="47">
        <v>19</v>
      </c>
      <c r="E475" s="48">
        <f t="shared" si="146"/>
        <v>1</v>
      </c>
      <c r="F475" s="49">
        <f t="shared" si="144"/>
        <v>85000</v>
      </c>
      <c r="G475" s="55">
        <v>21</v>
      </c>
      <c r="H475" s="48">
        <f t="shared" si="147"/>
        <v>1</v>
      </c>
      <c r="I475" s="49">
        <f t="shared" si="145"/>
        <v>85000</v>
      </c>
      <c r="J475" s="55">
        <v>19</v>
      </c>
      <c r="K475" s="48">
        <f t="shared" si="148"/>
        <v>1</v>
      </c>
      <c r="L475" s="49">
        <f t="shared" si="149"/>
        <v>85000</v>
      </c>
      <c r="M475" s="49">
        <f t="shared" si="150"/>
        <v>255000</v>
      </c>
      <c r="N475" s="49"/>
      <c r="O475" s="49"/>
      <c r="P475" s="49">
        <f t="shared" si="151"/>
        <v>255000</v>
      </c>
    </row>
    <row r="476" spans="1:16" s="43" customFormat="1" ht="36.75" customHeight="1">
      <c r="A476" s="44">
        <v>5</v>
      </c>
      <c r="B476" s="38" t="s">
        <v>496</v>
      </c>
      <c r="C476" s="46">
        <v>85000</v>
      </c>
      <c r="D476" s="44">
        <v>18</v>
      </c>
      <c r="E476" s="48">
        <f t="shared" si="146"/>
        <v>1</v>
      </c>
      <c r="F476" s="49">
        <f t="shared" si="144"/>
        <v>85000</v>
      </c>
      <c r="G476" s="55">
        <v>21</v>
      </c>
      <c r="H476" s="48">
        <f t="shared" si="147"/>
        <v>1</v>
      </c>
      <c r="I476" s="49">
        <f t="shared" si="145"/>
        <v>85000</v>
      </c>
      <c r="J476" s="55">
        <v>21</v>
      </c>
      <c r="K476" s="48">
        <f t="shared" si="148"/>
        <v>1</v>
      </c>
      <c r="L476" s="49">
        <f t="shared" si="149"/>
        <v>85000</v>
      </c>
      <c r="M476" s="49">
        <f t="shared" si="150"/>
        <v>255000</v>
      </c>
      <c r="N476" s="49"/>
      <c r="O476" s="49"/>
      <c r="P476" s="49">
        <f t="shared" si="151"/>
        <v>255000</v>
      </c>
    </row>
    <row r="477" spans="1:16" s="43" customFormat="1" ht="36.75" customHeight="1">
      <c r="A477" s="44">
        <v>6</v>
      </c>
      <c r="B477" s="38" t="s">
        <v>497</v>
      </c>
      <c r="C477" s="46">
        <v>85000</v>
      </c>
      <c r="D477" s="47">
        <v>13</v>
      </c>
      <c r="E477" s="48">
        <f t="shared" si="146"/>
        <v>0.75</v>
      </c>
      <c r="F477" s="49">
        <f t="shared" si="144"/>
        <v>63750</v>
      </c>
      <c r="G477" s="55">
        <v>16</v>
      </c>
      <c r="H477" s="48">
        <f t="shared" si="147"/>
        <v>1</v>
      </c>
      <c r="I477" s="49">
        <f t="shared" si="145"/>
        <v>85000</v>
      </c>
      <c r="J477" s="55">
        <v>21</v>
      </c>
      <c r="K477" s="48">
        <f t="shared" si="148"/>
        <v>1</v>
      </c>
      <c r="L477" s="49">
        <f t="shared" si="149"/>
        <v>85000</v>
      </c>
      <c r="M477" s="49">
        <f t="shared" si="150"/>
        <v>233750</v>
      </c>
      <c r="N477" s="49"/>
      <c r="O477" s="49"/>
      <c r="P477" s="49">
        <f t="shared" si="151"/>
        <v>233750</v>
      </c>
    </row>
    <row r="478" spans="1:16" s="43" customFormat="1" ht="36.75" customHeight="1">
      <c r="A478" s="44">
        <v>7</v>
      </c>
      <c r="B478" s="38" t="s">
        <v>498</v>
      </c>
      <c r="C478" s="46">
        <v>85000</v>
      </c>
      <c r="D478" s="47">
        <v>18</v>
      </c>
      <c r="E478" s="48">
        <f t="shared" si="146"/>
        <v>1</v>
      </c>
      <c r="F478" s="49">
        <f t="shared" si="144"/>
        <v>85000</v>
      </c>
      <c r="G478" s="55">
        <v>18</v>
      </c>
      <c r="H478" s="48">
        <f t="shared" si="147"/>
        <v>1</v>
      </c>
      <c r="I478" s="49">
        <f t="shared" si="145"/>
        <v>85000</v>
      </c>
      <c r="J478" s="55">
        <v>21</v>
      </c>
      <c r="K478" s="48">
        <f t="shared" si="148"/>
        <v>1</v>
      </c>
      <c r="L478" s="49">
        <f t="shared" si="149"/>
        <v>85000</v>
      </c>
      <c r="M478" s="49">
        <f t="shared" si="150"/>
        <v>255000</v>
      </c>
      <c r="N478" s="49"/>
      <c r="O478" s="49"/>
      <c r="P478" s="49">
        <f t="shared" si="151"/>
        <v>255000</v>
      </c>
    </row>
    <row r="479" spans="1:16" s="43" customFormat="1" ht="36.75" customHeight="1">
      <c r="A479" s="44">
        <v>8</v>
      </c>
      <c r="B479" s="38" t="s">
        <v>499</v>
      </c>
      <c r="C479" s="46">
        <v>85000</v>
      </c>
      <c r="D479" s="47">
        <v>19</v>
      </c>
      <c r="E479" s="48">
        <f t="shared" si="146"/>
        <v>1</v>
      </c>
      <c r="F479" s="49">
        <f t="shared" si="144"/>
        <v>85000</v>
      </c>
      <c r="G479" s="55">
        <v>20</v>
      </c>
      <c r="H479" s="48">
        <f t="shared" si="147"/>
        <v>1</v>
      </c>
      <c r="I479" s="49">
        <f t="shared" si="145"/>
        <v>85000</v>
      </c>
      <c r="J479" s="55">
        <v>21</v>
      </c>
      <c r="K479" s="48">
        <f t="shared" si="148"/>
        <v>1</v>
      </c>
      <c r="L479" s="49">
        <f t="shared" si="149"/>
        <v>85000</v>
      </c>
      <c r="M479" s="49">
        <f t="shared" si="150"/>
        <v>255000</v>
      </c>
      <c r="N479" s="49"/>
      <c r="O479" s="49"/>
      <c r="P479" s="49">
        <f t="shared" si="151"/>
        <v>255000</v>
      </c>
    </row>
    <row r="480" spans="1:16" s="43" customFormat="1" ht="36.75" customHeight="1">
      <c r="A480" s="44">
        <v>9</v>
      </c>
      <c r="B480" s="38" t="s">
        <v>500</v>
      </c>
      <c r="C480" s="46">
        <v>85000</v>
      </c>
      <c r="D480" s="47">
        <v>19</v>
      </c>
      <c r="E480" s="48">
        <f t="shared" si="146"/>
        <v>1</v>
      </c>
      <c r="F480" s="49">
        <f t="shared" si="144"/>
        <v>85000</v>
      </c>
      <c r="G480" s="55">
        <v>21</v>
      </c>
      <c r="H480" s="48">
        <f t="shared" si="147"/>
        <v>1</v>
      </c>
      <c r="I480" s="49">
        <f t="shared" si="145"/>
        <v>85000</v>
      </c>
      <c r="J480" s="55">
        <v>21</v>
      </c>
      <c r="K480" s="48">
        <f t="shared" si="148"/>
        <v>1</v>
      </c>
      <c r="L480" s="49">
        <f t="shared" si="149"/>
        <v>85000</v>
      </c>
      <c r="M480" s="49">
        <f t="shared" si="150"/>
        <v>255000</v>
      </c>
      <c r="N480" s="49"/>
      <c r="O480" s="49"/>
      <c r="P480" s="49">
        <f t="shared" si="151"/>
        <v>255000</v>
      </c>
    </row>
    <row r="481" spans="1:16" s="43" customFormat="1" ht="36.75" customHeight="1">
      <c r="A481" s="44">
        <v>10</v>
      </c>
      <c r="B481" s="38" t="s">
        <v>501</v>
      </c>
      <c r="C481" s="46">
        <v>85000</v>
      </c>
      <c r="D481" s="47">
        <v>19</v>
      </c>
      <c r="E481" s="48">
        <f t="shared" si="146"/>
        <v>1</v>
      </c>
      <c r="F481" s="49">
        <f t="shared" si="144"/>
        <v>85000</v>
      </c>
      <c r="G481" s="55">
        <v>19</v>
      </c>
      <c r="H481" s="48">
        <f t="shared" si="147"/>
        <v>1</v>
      </c>
      <c r="I481" s="49">
        <f t="shared" si="145"/>
        <v>85000</v>
      </c>
      <c r="J481" s="55">
        <v>20</v>
      </c>
      <c r="K481" s="48">
        <f t="shared" si="148"/>
        <v>1</v>
      </c>
      <c r="L481" s="49">
        <f t="shared" si="149"/>
        <v>85000</v>
      </c>
      <c r="M481" s="49">
        <f t="shared" si="150"/>
        <v>255000</v>
      </c>
      <c r="N481" s="49"/>
      <c r="O481" s="49"/>
      <c r="P481" s="49">
        <f t="shared" si="151"/>
        <v>255000</v>
      </c>
    </row>
    <row r="482" spans="1:16" s="43" customFormat="1" ht="36.75" customHeight="1">
      <c r="A482" s="44">
        <v>11</v>
      </c>
      <c r="B482" s="38" t="s">
        <v>502</v>
      </c>
      <c r="C482" s="46">
        <v>85000</v>
      </c>
      <c r="D482" s="47">
        <v>19</v>
      </c>
      <c r="E482" s="48">
        <f t="shared" si="146"/>
        <v>1</v>
      </c>
      <c r="F482" s="49">
        <f t="shared" si="144"/>
        <v>85000</v>
      </c>
      <c r="G482" s="55">
        <v>21</v>
      </c>
      <c r="H482" s="48">
        <f t="shared" si="147"/>
        <v>1</v>
      </c>
      <c r="I482" s="49">
        <f t="shared" si="145"/>
        <v>85000</v>
      </c>
      <c r="J482" s="55">
        <v>21</v>
      </c>
      <c r="K482" s="48">
        <f t="shared" si="148"/>
        <v>1</v>
      </c>
      <c r="L482" s="49">
        <f t="shared" si="149"/>
        <v>85000</v>
      </c>
      <c r="M482" s="49">
        <f t="shared" si="150"/>
        <v>255000</v>
      </c>
      <c r="N482" s="49"/>
      <c r="O482" s="49"/>
      <c r="P482" s="49">
        <f t="shared" si="151"/>
        <v>255000</v>
      </c>
    </row>
    <row r="483" spans="1:16" s="43" customFormat="1" ht="36.75" customHeight="1">
      <c r="A483" s="44">
        <v>12</v>
      </c>
      <c r="B483" s="38" t="s">
        <v>503</v>
      </c>
      <c r="C483" s="46">
        <v>85000</v>
      </c>
      <c r="D483" s="47">
        <v>14</v>
      </c>
      <c r="E483" s="48">
        <f t="shared" si="146"/>
        <v>0.75</v>
      </c>
      <c r="F483" s="49">
        <f t="shared" si="144"/>
        <v>63750</v>
      </c>
      <c r="G483" s="55">
        <v>16</v>
      </c>
      <c r="H483" s="48">
        <f t="shared" si="147"/>
        <v>1</v>
      </c>
      <c r="I483" s="49">
        <f t="shared" si="145"/>
        <v>85000</v>
      </c>
      <c r="J483" s="55">
        <v>8</v>
      </c>
      <c r="K483" s="48">
        <f t="shared" si="148"/>
        <v>0.5</v>
      </c>
      <c r="L483" s="49">
        <f t="shared" si="149"/>
        <v>42500</v>
      </c>
      <c r="M483" s="49">
        <f t="shared" si="150"/>
        <v>191250</v>
      </c>
      <c r="N483" s="74">
        <f>M483</f>
        <v>191250</v>
      </c>
      <c r="O483" s="49"/>
      <c r="P483" s="49">
        <f t="shared" si="151"/>
        <v>0</v>
      </c>
    </row>
    <row r="484" spans="1:16" s="43" customFormat="1" ht="36.75" customHeight="1">
      <c r="A484" s="44">
        <v>13</v>
      </c>
      <c r="B484" s="38" t="s">
        <v>170</v>
      </c>
      <c r="C484" s="46">
        <v>85000</v>
      </c>
      <c r="D484" s="47">
        <v>17</v>
      </c>
      <c r="E484" s="48">
        <f t="shared" si="146"/>
        <v>1</v>
      </c>
      <c r="F484" s="49">
        <f t="shared" si="144"/>
        <v>85000</v>
      </c>
      <c r="G484" s="55">
        <v>21</v>
      </c>
      <c r="H484" s="48">
        <f t="shared" si="147"/>
        <v>1</v>
      </c>
      <c r="I484" s="49">
        <f t="shared" si="145"/>
        <v>85000</v>
      </c>
      <c r="J484" s="55">
        <v>18</v>
      </c>
      <c r="K484" s="48">
        <f t="shared" si="148"/>
        <v>1</v>
      </c>
      <c r="L484" s="49">
        <f t="shared" si="149"/>
        <v>85000</v>
      </c>
      <c r="M484" s="49">
        <f t="shared" si="150"/>
        <v>255000</v>
      </c>
      <c r="N484" s="49"/>
      <c r="O484" s="49"/>
      <c r="P484" s="49">
        <f t="shared" si="151"/>
        <v>255000</v>
      </c>
    </row>
    <row r="485" spans="1:16" s="43" customFormat="1" ht="36.75" customHeight="1">
      <c r="A485" s="44">
        <v>14</v>
      </c>
      <c r="B485" s="38" t="s">
        <v>504</v>
      </c>
      <c r="C485" s="46">
        <v>85000</v>
      </c>
      <c r="D485" s="47">
        <v>18</v>
      </c>
      <c r="E485" s="48">
        <f t="shared" si="146"/>
        <v>1</v>
      </c>
      <c r="F485" s="49">
        <f t="shared" si="144"/>
        <v>85000</v>
      </c>
      <c r="G485" s="55">
        <v>19</v>
      </c>
      <c r="H485" s="48">
        <f t="shared" si="147"/>
        <v>1</v>
      </c>
      <c r="I485" s="49">
        <f t="shared" si="145"/>
        <v>85000</v>
      </c>
      <c r="J485" s="55">
        <v>19</v>
      </c>
      <c r="K485" s="48">
        <f t="shared" si="148"/>
        <v>1</v>
      </c>
      <c r="L485" s="49">
        <f t="shared" si="149"/>
        <v>85000</v>
      </c>
      <c r="M485" s="49">
        <f t="shared" si="150"/>
        <v>255000</v>
      </c>
      <c r="N485" s="49"/>
      <c r="O485" s="49"/>
      <c r="P485" s="49">
        <f t="shared" si="151"/>
        <v>255000</v>
      </c>
    </row>
    <row r="486" spans="1:16" s="43" customFormat="1" ht="36.75" customHeight="1">
      <c r="A486" s="44">
        <v>15</v>
      </c>
      <c r="B486" s="38" t="s">
        <v>505</v>
      </c>
      <c r="C486" s="46">
        <v>85000</v>
      </c>
      <c r="D486" s="47">
        <v>19</v>
      </c>
      <c r="E486" s="48">
        <f t="shared" si="146"/>
        <v>1</v>
      </c>
      <c r="F486" s="49">
        <f t="shared" si="144"/>
        <v>85000</v>
      </c>
      <c r="G486" s="55">
        <v>21</v>
      </c>
      <c r="H486" s="48">
        <f t="shared" si="147"/>
        <v>1</v>
      </c>
      <c r="I486" s="49">
        <f t="shared" si="145"/>
        <v>85000</v>
      </c>
      <c r="J486" s="55">
        <v>21</v>
      </c>
      <c r="K486" s="48">
        <f t="shared" si="148"/>
        <v>1</v>
      </c>
      <c r="L486" s="49">
        <f t="shared" si="149"/>
        <v>85000</v>
      </c>
      <c r="M486" s="49">
        <f t="shared" si="150"/>
        <v>255000</v>
      </c>
      <c r="N486" s="49"/>
      <c r="O486" s="49"/>
      <c r="P486" s="49">
        <f t="shared" si="151"/>
        <v>255000</v>
      </c>
    </row>
    <row r="487" spans="1:16" s="43" customFormat="1" ht="36.75" customHeight="1">
      <c r="A487" s="44">
        <v>16</v>
      </c>
      <c r="B487" s="38" t="s">
        <v>506</v>
      </c>
      <c r="C487" s="46">
        <v>85000</v>
      </c>
      <c r="D487" s="47">
        <v>18</v>
      </c>
      <c r="E487" s="48">
        <f t="shared" si="146"/>
        <v>1</v>
      </c>
      <c r="F487" s="49">
        <f t="shared" si="144"/>
        <v>85000</v>
      </c>
      <c r="G487" s="55">
        <v>21</v>
      </c>
      <c r="H487" s="48">
        <f t="shared" si="147"/>
        <v>1</v>
      </c>
      <c r="I487" s="49">
        <f t="shared" si="145"/>
        <v>85000</v>
      </c>
      <c r="J487" s="55">
        <v>17</v>
      </c>
      <c r="K487" s="48">
        <f t="shared" si="148"/>
        <v>1</v>
      </c>
      <c r="L487" s="49">
        <f t="shared" si="149"/>
        <v>85000</v>
      </c>
      <c r="M487" s="49">
        <f t="shared" si="150"/>
        <v>255000</v>
      </c>
      <c r="N487" s="49"/>
      <c r="O487" s="49"/>
      <c r="P487" s="49">
        <f t="shared" si="151"/>
        <v>255000</v>
      </c>
    </row>
    <row r="488" spans="1:16" s="43" customFormat="1" ht="36.75" customHeight="1">
      <c r="A488" s="44">
        <v>17</v>
      </c>
      <c r="B488" s="53" t="s">
        <v>507</v>
      </c>
      <c r="C488" s="46">
        <v>85000</v>
      </c>
      <c r="D488" s="47">
        <v>19</v>
      </c>
      <c r="E488" s="48">
        <f t="shared" si="146"/>
        <v>1</v>
      </c>
      <c r="F488" s="49">
        <f t="shared" si="144"/>
        <v>85000</v>
      </c>
      <c r="G488" s="47"/>
      <c r="H488" s="48">
        <f t="shared" si="147"/>
        <v>0</v>
      </c>
      <c r="I488" s="49">
        <f t="shared" si="145"/>
        <v>0</v>
      </c>
      <c r="J488" s="52"/>
      <c r="K488" s="48">
        <f t="shared" si="148"/>
        <v>0</v>
      </c>
      <c r="L488" s="49">
        <f t="shared" si="149"/>
        <v>0</v>
      </c>
      <c r="M488" s="49">
        <f t="shared" si="150"/>
        <v>85000</v>
      </c>
      <c r="N488" s="49"/>
      <c r="O488" s="49"/>
      <c r="P488" s="49">
        <f t="shared" si="151"/>
        <v>85000</v>
      </c>
    </row>
    <row r="489" spans="1:16" s="43" customFormat="1" ht="36.75" customHeight="1">
      <c r="A489" s="40">
        <v>19</v>
      </c>
      <c r="B489" s="41" t="s">
        <v>66</v>
      </c>
      <c r="C489" s="42"/>
      <c r="D489" s="42"/>
      <c r="E489" s="42"/>
      <c r="F489" s="42">
        <f>SUM(F490:F519)</f>
        <v>2550000</v>
      </c>
      <c r="G489" s="42"/>
      <c r="H489" s="42"/>
      <c r="I489" s="42">
        <f>SUM(I490:I519)</f>
        <v>2380000</v>
      </c>
      <c r="J489" s="42"/>
      <c r="K489" s="42"/>
      <c r="L489" s="42">
        <f>SUM(L490:L519)</f>
        <v>2528750</v>
      </c>
      <c r="M489" s="42">
        <f>SUM(M490:M519)</f>
        <v>7458750</v>
      </c>
      <c r="N489" s="42">
        <f>SUM(N490:N519)</f>
        <v>0</v>
      </c>
      <c r="O489" s="42">
        <f>SUM(O490:O519)</f>
        <v>0</v>
      </c>
      <c r="P489" s="42">
        <f>SUM(P490:P519)</f>
        <v>7458750</v>
      </c>
    </row>
    <row r="490" spans="1:16" s="43" customFormat="1" ht="36.75" customHeight="1">
      <c r="A490" s="44">
        <v>1</v>
      </c>
      <c r="B490" s="39" t="s">
        <v>508</v>
      </c>
      <c r="C490" s="46">
        <v>85000</v>
      </c>
      <c r="D490" s="47">
        <v>19</v>
      </c>
      <c r="E490" s="48">
        <f>IF(D490=0,0,IF(D490&lt;=5,0.25,IF(D490&lt;=10,0.5,IF(D490&lt;=15,0.75,1))))</f>
        <v>1</v>
      </c>
      <c r="F490" s="49">
        <f aca="true" t="shared" si="152" ref="F490:F519">C490*E490</f>
        <v>85000</v>
      </c>
      <c r="G490" s="55">
        <v>20</v>
      </c>
      <c r="H490" s="48">
        <f>IF(G490=0,0,IF(G490&lt;=5,0.25,IF(G490&lt;=10,0.5,IF(G490&lt;=15,0.75,1))))</f>
        <v>1</v>
      </c>
      <c r="I490" s="49">
        <f aca="true" t="shared" si="153" ref="I490:I519">C490*H490</f>
        <v>85000</v>
      </c>
      <c r="J490" s="55">
        <v>18</v>
      </c>
      <c r="K490" s="48">
        <f>IF(J490=0,0,IF(J490&lt;=5,0.25,IF(J490&lt;=10,0.5,IF(J490&lt;=15,0.75,1))))</f>
        <v>1</v>
      </c>
      <c r="L490" s="49">
        <f>C490*K490</f>
        <v>85000</v>
      </c>
      <c r="M490" s="49">
        <f>L490+I490+F490</f>
        <v>255000</v>
      </c>
      <c r="N490" s="49"/>
      <c r="O490" s="49"/>
      <c r="P490" s="49">
        <f>M490-N490-O490</f>
        <v>255000</v>
      </c>
    </row>
    <row r="491" spans="1:16" s="43" customFormat="1" ht="36.75" customHeight="1">
      <c r="A491" s="44">
        <v>2</v>
      </c>
      <c r="B491" s="39" t="s">
        <v>509</v>
      </c>
      <c r="C491" s="46">
        <v>85000</v>
      </c>
      <c r="D491" s="47">
        <v>19</v>
      </c>
      <c r="E491" s="48">
        <f aca="true" t="shared" si="154" ref="E491:E519">IF(D491=0,0,IF(D491&lt;=5,0.25,IF(D491&lt;=10,0.5,IF(D491&lt;=15,0.75,1))))</f>
        <v>1</v>
      </c>
      <c r="F491" s="49">
        <f t="shared" si="152"/>
        <v>85000</v>
      </c>
      <c r="G491" s="55">
        <v>10</v>
      </c>
      <c r="H491" s="48">
        <f aca="true" t="shared" si="155" ref="H491:H519">IF(G491=0,0,IF(G491&lt;=5,0.25,IF(G491&lt;=10,0.5,IF(G491&lt;=15,0.75,1))))</f>
        <v>0.5</v>
      </c>
      <c r="I491" s="49">
        <f t="shared" si="153"/>
        <v>42500</v>
      </c>
      <c r="J491" s="55">
        <v>18</v>
      </c>
      <c r="K491" s="48">
        <f aca="true" t="shared" si="156" ref="K491:K519">IF(J491=0,0,IF(J491&lt;=5,0.25,IF(J491&lt;=10,0.5,IF(J491&lt;=15,0.75,1))))</f>
        <v>1</v>
      </c>
      <c r="L491" s="49">
        <f aca="true" t="shared" si="157" ref="L491:L519">C491*K491</f>
        <v>85000</v>
      </c>
      <c r="M491" s="49">
        <f aca="true" t="shared" si="158" ref="M491:M519">L491+I491+F491</f>
        <v>212500</v>
      </c>
      <c r="N491" s="49"/>
      <c r="O491" s="49"/>
      <c r="P491" s="49">
        <f aca="true" t="shared" si="159" ref="P491:P519">M491-N491-O491</f>
        <v>212500</v>
      </c>
    </row>
    <row r="492" spans="1:16" s="43" customFormat="1" ht="36.75" customHeight="1">
      <c r="A492" s="44">
        <v>3</v>
      </c>
      <c r="B492" s="39" t="s">
        <v>510</v>
      </c>
      <c r="C492" s="46">
        <v>85000</v>
      </c>
      <c r="D492" s="47">
        <v>17</v>
      </c>
      <c r="E492" s="48">
        <f t="shared" si="154"/>
        <v>1</v>
      </c>
      <c r="F492" s="49">
        <f t="shared" si="152"/>
        <v>85000</v>
      </c>
      <c r="G492" s="55">
        <v>17</v>
      </c>
      <c r="H492" s="48">
        <f t="shared" si="155"/>
        <v>1</v>
      </c>
      <c r="I492" s="49">
        <f t="shared" si="153"/>
        <v>85000</v>
      </c>
      <c r="J492" s="55">
        <v>19</v>
      </c>
      <c r="K492" s="48">
        <f t="shared" si="156"/>
        <v>1</v>
      </c>
      <c r="L492" s="49">
        <f t="shared" si="157"/>
        <v>85000</v>
      </c>
      <c r="M492" s="49">
        <f t="shared" si="158"/>
        <v>255000</v>
      </c>
      <c r="N492" s="49"/>
      <c r="O492" s="49"/>
      <c r="P492" s="49">
        <f t="shared" si="159"/>
        <v>255000</v>
      </c>
    </row>
    <row r="493" spans="1:16" s="43" customFormat="1" ht="36.75" customHeight="1">
      <c r="A493" s="44">
        <v>4</v>
      </c>
      <c r="B493" s="39" t="s">
        <v>511</v>
      </c>
      <c r="C493" s="46">
        <v>85000</v>
      </c>
      <c r="D493" s="47">
        <v>19</v>
      </c>
      <c r="E493" s="48">
        <f t="shared" si="154"/>
        <v>1</v>
      </c>
      <c r="F493" s="49">
        <f t="shared" si="152"/>
        <v>85000</v>
      </c>
      <c r="G493" s="55">
        <v>19</v>
      </c>
      <c r="H493" s="48">
        <f t="shared" si="155"/>
        <v>1</v>
      </c>
      <c r="I493" s="49">
        <f t="shared" si="153"/>
        <v>85000</v>
      </c>
      <c r="J493" s="55">
        <v>19</v>
      </c>
      <c r="K493" s="48">
        <f t="shared" si="156"/>
        <v>1</v>
      </c>
      <c r="L493" s="49">
        <f t="shared" si="157"/>
        <v>85000</v>
      </c>
      <c r="M493" s="49">
        <f t="shared" si="158"/>
        <v>255000</v>
      </c>
      <c r="N493" s="49"/>
      <c r="O493" s="49"/>
      <c r="P493" s="49">
        <f t="shared" si="159"/>
        <v>255000</v>
      </c>
    </row>
    <row r="494" spans="1:16" s="43" customFormat="1" ht="36.75" customHeight="1">
      <c r="A494" s="44">
        <v>5</v>
      </c>
      <c r="B494" s="39" t="s">
        <v>512</v>
      </c>
      <c r="C494" s="46">
        <v>85000</v>
      </c>
      <c r="D494" s="47">
        <v>19</v>
      </c>
      <c r="E494" s="48">
        <f t="shared" si="154"/>
        <v>1</v>
      </c>
      <c r="F494" s="49">
        <f t="shared" si="152"/>
        <v>85000</v>
      </c>
      <c r="G494" s="55">
        <v>16</v>
      </c>
      <c r="H494" s="48">
        <f t="shared" si="155"/>
        <v>1</v>
      </c>
      <c r="I494" s="49">
        <f t="shared" si="153"/>
        <v>85000</v>
      </c>
      <c r="J494" s="55">
        <v>20</v>
      </c>
      <c r="K494" s="48">
        <f t="shared" si="156"/>
        <v>1</v>
      </c>
      <c r="L494" s="49">
        <f t="shared" si="157"/>
        <v>85000</v>
      </c>
      <c r="M494" s="49">
        <f t="shared" si="158"/>
        <v>255000</v>
      </c>
      <c r="N494" s="49"/>
      <c r="O494" s="49"/>
      <c r="P494" s="49">
        <f t="shared" si="159"/>
        <v>255000</v>
      </c>
    </row>
    <row r="495" spans="1:16" s="43" customFormat="1" ht="36.75" customHeight="1">
      <c r="A495" s="44">
        <v>6</v>
      </c>
      <c r="B495" s="66" t="s">
        <v>513</v>
      </c>
      <c r="C495" s="46">
        <v>85000</v>
      </c>
      <c r="D495" s="47">
        <v>19</v>
      </c>
      <c r="E495" s="48">
        <f t="shared" si="154"/>
        <v>1</v>
      </c>
      <c r="F495" s="49">
        <f t="shared" si="152"/>
        <v>85000</v>
      </c>
      <c r="G495" s="55">
        <v>18</v>
      </c>
      <c r="H495" s="48">
        <f t="shared" si="155"/>
        <v>1</v>
      </c>
      <c r="I495" s="49">
        <f t="shared" si="153"/>
        <v>85000</v>
      </c>
      <c r="J495" s="55">
        <v>20</v>
      </c>
      <c r="K495" s="48">
        <f t="shared" si="156"/>
        <v>1</v>
      </c>
      <c r="L495" s="49">
        <f t="shared" si="157"/>
        <v>85000</v>
      </c>
      <c r="M495" s="49">
        <f t="shared" si="158"/>
        <v>255000</v>
      </c>
      <c r="N495" s="49"/>
      <c r="O495" s="49"/>
      <c r="P495" s="49">
        <f t="shared" si="159"/>
        <v>255000</v>
      </c>
    </row>
    <row r="496" spans="1:16" s="43" customFormat="1" ht="36.75" customHeight="1">
      <c r="A496" s="44">
        <v>7</v>
      </c>
      <c r="B496" s="66" t="s">
        <v>514</v>
      </c>
      <c r="C496" s="46">
        <v>85000</v>
      </c>
      <c r="D496" s="47">
        <v>19</v>
      </c>
      <c r="E496" s="48">
        <f t="shared" si="154"/>
        <v>1</v>
      </c>
      <c r="F496" s="49">
        <f t="shared" si="152"/>
        <v>85000</v>
      </c>
      <c r="G496" s="55">
        <v>14</v>
      </c>
      <c r="H496" s="48">
        <f t="shared" si="155"/>
        <v>0.75</v>
      </c>
      <c r="I496" s="49">
        <f t="shared" si="153"/>
        <v>63750</v>
      </c>
      <c r="J496" s="55">
        <v>20</v>
      </c>
      <c r="K496" s="48">
        <f t="shared" si="156"/>
        <v>1</v>
      </c>
      <c r="L496" s="49">
        <f t="shared" si="157"/>
        <v>85000</v>
      </c>
      <c r="M496" s="49">
        <f t="shared" si="158"/>
        <v>233750</v>
      </c>
      <c r="N496" s="49"/>
      <c r="O496" s="49"/>
      <c r="P496" s="49">
        <f t="shared" si="159"/>
        <v>233750</v>
      </c>
    </row>
    <row r="497" spans="1:16" s="43" customFormat="1" ht="36.75" customHeight="1">
      <c r="A497" s="44">
        <v>8</v>
      </c>
      <c r="B497" s="39" t="s">
        <v>515</v>
      </c>
      <c r="C497" s="46">
        <v>85000</v>
      </c>
      <c r="D497" s="47">
        <v>18</v>
      </c>
      <c r="E497" s="48">
        <f t="shared" si="154"/>
        <v>1</v>
      </c>
      <c r="F497" s="49">
        <f t="shared" si="152"/>
        <v>85000</v>
      </c>
      <c r="G497" s="55">
        <v>15</v>
      </c>
      <c r="H497" s="48">
        <f t="shared" si="155"/>
        <v>0.75</v>
      </c>
      <c r="I497" s="49">
        <f t="shared" si="153"/>
        <v>63750</v>
      </c>
      <c r="J497" s="55">
        <v>18</v>
      </c>
      <c r="K497" s="48">
        <f t="shared" si="156"/>
        <v>1</v>
      </c>
      <c r="L497" s="49">
        <f t="shared" si="157"/>
        <v>85000</v>
      </c>
      <c r="M497" s="49">
        <f t="shared" si="158"/>
        <v>233750</v>
      </c>
      <c r="N497" s="49"/>
      <c r="O497" s="49"/>
      <c r="P497" s="49">
        <f t="shared" si="159"/>
        <v>233750</v>
      </c>
    </row>
    <row r="498" spans="1:16" s="43" customFormat="1" ht="36.75" customHeight="1">
      <c r="A498" s="44">
        <v>9</v>
      </c>
      <c r="B498" s="39" t="s">
        <v>516</v>
      </c>
      <c r="C498" s="46">
        <v>85000</v>
      </c>
      <c r="D498" s="47">
        <v>18</v>
      </c>
      <c r="E498" s="48">
        <f t="shared" si="154"/>
        <v>1</v>
      </c>
      <c r="F498" s="49">
        <f t="shared" si="152"/>
        <v>85000</v>
      </c>
      <c r="G498" s="55">
        <v>15</v>
      </c>
      <c r="H498" s="48">
        <f t="shared" si="155"/>
        <v>0.75</v>
      </c>
      <c r="I498" s="49">
        <f t="shared" si="153"/>
        <v>63750</v>
      </c>
      <c r="J498" s="55">
        <v>18</v>
      </c>
      <c r="K498" s="48">
        <f t="shared" si="156"/>
        <v>1</v>
      </c>
      <c r="L498" s="49">
        <f t="shared" si="157"/>
        <v>85000</v>
      </c>
      <c r="M498" s="49">
        <f t="shared" si="158"/>
        <v>233750</v>
      </c>
      <c r="N498" s="49"/>
      <c r="O498" s="49"/>
      <c r="P498" s="49">
        <f t="shared" si="159"/>
        <v>233750</v>
      </c>
    </row>
    <row r="499" spans="1:16" s="43" customFormat="1" ht="36.75" customHeight="1">
      <c r="A499" s="44">
        <v>10</v>
      </c>
      <c r="B499" s="66" t="s">
        <v>202</v>
      </c>
      <c r="C499" s="46">
        <v>85000</v>
      </c>
      <c r="D499" s="47">
        <v>16</v>
      </c>
      <c r="E499" s="48">
        <f t="shared" si="154"/>
        <v>1</v>
      </c>
      <c r="F499" s="49">
        <f t="shared" si="152"/>
        <v>85000</v>
      </c>
      <c r="G499" s="55">
        <v>20</v>
      </c>
      <c r="H499" s="48">
        <f t="shared" si="155"/>
        <v>1</v>
      </c>
      <c r="I499" s="49">
        <f t="shared" si="153"/>
        <v>85000</v>
      </c>
      <c r="J499" s="55">
        <v>20</v>
      </c>
      <c r="K499" s="48">
        <f t="shared" si="156"/>
        <v>1</v>
      </c>
      <c r="L499" s="49">
        <f t="shared" si="157"/>
        <v>85000</v>
      </c>
      <c r="M499" s="49">
        <f t="shared" si="158"/>
        <v>255000</v>
      </c>
      <c r="N499" s="49"/>
      <c r="O499" s="49"/>
      <c r="P499" s="49">
        <f t="shared" si="159"/>
        <v>255000</v>
      </c>
    </row>
    <row r="500" spans="1:16" s="43" customFormat="1" ht="36.75" customHeight="1">
      <c r="A500" s="44">
        <v>11</v>
      </c>
      <c r="B500" s="39" t="s">
        <v>517</v>
      </c>
      <c r="C500" s="46">
        <v>85000</v>
      </c>
      <c r="D500" s="47">
        <v>19</v>
      </c>
      <c r="E500" s="48">
        <f t="shared" si="154"/>
        <v>1</v>
      </c>
      <c r="F500" s="49">
        <f t="shared" si="152"/>
        <v>85000</v>
      </c>
      <c r="G500" s="55">
        <v>18</v>
      </c>
      <c r="H500" s="48">
        <f t="shared" si="155"/>
        <v>1</v>
      </c>
      <c r="I500" s="49">
        <f t="shared" si="153"/>
        <v>85000</v>
      </c>
      <c r="J500" s="55">
        <v>20</v>
      </c>
      <c r="K500" s="48">
        <f t="shared" si="156"/>
        <v>1</v>
      </c>
      <c r="L500" s="49">
        <f t="shared" si="157"/>
        <v>85000</v>
      </c>
      <c r="M500" s="49">
        <f t="shared" si="158"/>
        <v>255000</v>
      </c>
      <c r="N500" s="49"/>
      <c r="O500" s="49"/>
      <c r="P500" s="49">
        <f t="shared" si="159"/>
        <v>255000</v>
      </c>
    </row>
    <row r="501" spans="1:16" s="43" customFormat="1" ht="36.75" customHeight="1">
      <c r="A501" s="44">
        <v>12</v>
      </c>
      <c r="B501" s="39" t="s">
        <v>518</v>
      </c>
      <c r="C501" s="46">
        <v>85000</v>
      </c>
      <c r="D501" s="47">
        <v>19</v>
      </c>
      <c r="E501" s="48">
        <f t="shared" si="154"/>
        <v>1</v>
      </c>
      <c r="F501" s="49">
        <f t="shared" si="152"/>
        <v>85000</v>
      </c>
      <c r="G501" s="55">
        <v>19</v>
      </c>
      <c r="H501" s="48">
        <f t="shared" si="155"/>
        <v>1</v>
      </c>
      <c r="I501" s="49">
        <f t="shared" si="153"/>
        <v>85000</v>
      </c>
      <c r="J501" s="55">
        <v>21</v>
      </c>
      <c r="K501" s="48">
        <f t="shared" si="156"/>
        <v>1</v>
      </c>
      <c r="L501" s="49">
        <f t="shared" si="157"/>
        <v>85000</v>
      </c>
      <c r="M501" s="49">
        <f t="shared" si="158"/>
        <v>255000</v>
      </c>
      <c r="N501" s="49"/>
      <c r="O501" s="49"/>
      <c r="P501" s="49">
        <f t="shared" si="159"/>
        <v>255000</v>
      </c>
    </row>
    <row r="502" spans="1:16" s="43" customFormat="1" ht="36.75" customHeight="1">
      <c r="A502" s="44">
        <v>13</v>
      </c>
      <c r="B502" s="66" t="s">
        <v>519</v>
      </c>
      <c r="C502" s="46">
        <v>85000</v>
      </c>
      <c r="D502" s="47">
        <v>17</v>
      </c>
      <c r="E502" s="48">
        <f t="shared" si="154"/>
        <v>1</v>
      </c>
      <c r="F502" s="49">
        <f t="shared" si="152"/>
        <v>85000</v>
      </c>
      <c r="G502" s="55">
        <v>13</v>
      </c>
      <c r="H502" s="48">
        <f t="shared" si="155"/>
        <v>0.75</v>
      </c>
      <c r="I502" s="49">
        <f t="shared" si="153"/>
        <v>63750</v>
      </c>
      <c r="J502" s="55">
        <v>17</v>
      </c>
      <c r="K502" s="48">
        <f t="shared" si="156"/>
        <v>1</v>
      </c>
      <c r="L502" s="49">
        <f t="shared" si="157"/>
        <v>85000</v>
      </c>
      <c r="M502" s="49">
        <f t="shared" si="158"/>
        <v>233750</v>
      </c>
      <c r="N502" s="49"/>
      <c r="O502" s="49"/>
      <c r="P502" s="49">
        <f t="shared" si="159"/>
        <v>233750</v>
      </c>
    </row>
    <row r="503" spans="1:16" s="43" customFormat="1" ht="36.75" customHeight="1">
      <c r="A503" s="44">
        <v>14</v>
      </c>
      <c r="B503" s="66" t="s">
        <v>520</v>
      </c>
      <c r="C503" s="46">
        <v>85000</v>
      </c>
      <c r="D503" s="47">
        <v>19</v>
      </c>
      <c r="E503" s="48">
        <f t="shared" si="154"/>
        <v>1</v>
      </c>
      <c r="F503" s="49">
        <f t="shared" si="152"/>
        <v>85000</v>
      </c>
      <c r="G503" s="55">
        <v>21</v>
      </c>
      <c r="H503" s="48">
        <f t="shared" si="155"/>
        <v>1</v>
      </c>
      <c r="I503" s="49">
        <f t="shared" si="153"/>
        <v>85000</v>
      </c>
      <c r="J503" s="55">
        <v>21</v>
      </c>
      <c r="K503" s="48">
        <f t="shared" si="156"/>
        <v>1</v>
      </c>
      <c r="L503" s="49">
        <f t="shared" si="157"/>
        <v>85000</v>
      </c>
      <c r="M503" s="49">
        <f t="shared" si="158"/>
        <v>255000</v>
      </c>
      <c r="N503" s="49"/>
      <c r="O503" s="49"/>
      <c r="P503" s="49">
        <f t="shared" si="159"/>
        <v>255000</v>
      </c>
    </row>
    <row r="504" spans="1:16" s="43" customFormat="1" ht="36.75" customHeight="1">
      <c r="A504" s="44">
        <v>15</v>
      </c>
      <c r="B504" s="39" t="s">
        <v>521</v>
      </c>
      <c r="C504" s="46">
        <v>85000</v>
      </c>
      <c r="D504" s="47">
        <v>17</v>
      </c>
      <c r="E504" s="48">
        <f t="shared" si="154"/>
        <v>1</v>
      </c>
      <c r="F504" s="49">
        <f t="shared" si="152"/>
        <v>85000</v>
      </c>
      <c r="G504" s="55">
        <v>18</v>
      </c>
      <c r="H504" s="48">
        <f t="shared" si="155"/>
        <v>1</v>
      </c>
      <c r="I504" s="49">
        <f t="shared" si="153"/>
        <v>85000</v>
      </c>
      <c r="J504" s="55">
        <v>19</v>
      </c>
      <c r="K504" s="48">
        <f t="shared" si="156"/>
        <v>1</v>
      </c>
      <c r="L504" s="49">
        <f t="shared" si="157"/>
        <v>85000</v>
      </c>
      <c r="M504" s="49">
        <f t="shared" si="158"/>
        <v>255000</v>
      </c>
      <c r="N504" s="49"/>
      <c r="O504" s="49"/>
      <c r="P504" s="49">
        <f t="shared" si="159"/>
        <v>255000</v>
      </c>
    </row>
    <row r="505" spans="1:16" s="43" customFormat="1" ht="36.75" customHeight="1">
      <c r="A505" s="44">
        <v>16</v>
      </c>
      <c r="B505" s="39" t="s">
        <v>522</v>
      </c>
      <c r="C505" s="46">
        <v>85000</v>
      </c>
      <c r="D505" s="47">
        <v>19</v>
      </c>
      <c r="E505" s="48">
        <f t="shared" si="154"/>
        <v>1</v>
      </c>
      <c r="F505" s="49">
        <f t="shared" si="152"/>
        <v>85000</v>
      </c>
      <c r="G505" s="55">
        <v>21</v>
      </c>
      <c r="H505" s="48">
        <f t="shared" si="155"/>
        <v>1</v>
      </c>
      <c r="I505" s="49">
        <f t="shared" si="153"/>
        <v>85000</v>
      </c>
      <c r="J505" s="55">
        <v>21</v>
      </c>
      <c r="K505" s="48">
        <f t="shared" si="156"/>
        <v>1</v>
      </c>
      <c r="L505" s="49">
        <f t="shared" si="157"/>
        <v>85000</v>
      </c>
      <c r="M505" s="49">
        <f t="shared" si="158"/>
        <v>255000</v>
      </c>
      <c r="N505" s="49"/>
      <c r="O505" s="49"/>
      <c r="P505" s="49">
        <f t="shared" si="159"/>
        <v>255000</v>
      </c>
    </row>
    <row r="506" spans="1:16" s="43" customFormat="1" ht="36.75" customHeight="1">
      <c r="A506" s="44">
        <v>17</v>
      </c>
      <c r="B506" s="39" t="s">
        <v>523</v>
      </c>
      <c r="C506" s="46">
        <v>85000</v>
      </c>
      <c r="D506" s="47">
        <v>19</v>
      </c>
      <c r="E506" s="48">
        <f t="shared" si="154"/>
        <v>1</v>
      </c>
      <c r="F506" s="49">
        <f t="shared" si="152"/>
        <v>85000</v>
      </c>
      <c r="G506" s="55">
        <v>17</v>
      </c>
      <c r="H506" s="48">
        <f t="shared" si="155"/>
        <v>1</v>
      </c>
      <c r="I506" s="49">
        <f t="shared" si="153"/>
        <v>85000</v>
      </c>
      <c r="J506" s="55">
        <v>20</v>
      </c>
      <c r="K506" s="48">
        <f t="shared" si="156"/>
        <v>1</v>
      </c>
      <c r="L506" s="49">
        <f t="shared" si="157"/>
        <v>85000</v>
      </c>
      <c r="M506" s="49">
        <f t="shared" si="158"/>
        <v>255000</v>
      </c>
      <c r="N506" s="49"/>
      <c r="O506" s="49"/>
      <c r="P506" s="49">
        <f t="shared" si="159"/>
        <v>255000</v>
      </c>
    </row>
    <row r="507" spans="1:16" s="43" customFormat="1" ht="36.75" customHeight="1">
      <c r="A507" s="44">
        <v>18</v>
      </c>
      <c r="B507" s="39" t="s">
        <v>524</v>
      </c>
      <c r="C507" s="46">
        <v>85000</v>
      </c>
      <c r="D507" s="47">
        <v>19</v>
      </c>
      <c r="E507" s="48">
        <f t="shared" si="154"/>
        <v>1</v>
      </c>
      <c r="F507" s="49">
        <f t="shared" si="152"/>
        <v>85000</v>
      </c>
      <c r="G507" s="55">
        <v>19</v>
      </c>
      <c r="H507" s="48">
        <f t="shared" si="155"/>
        <v>1</v>
      </c>
      <c r="I507" s="49">
        <f t="shared" si="153"/>
        <v>85000</v>
      </c>
      <c r="J507" s="55">
        <v>20</v>
      </c>
      <c r="K507" s="48">
        <f t="shared" si="156"/>
        <v>1</v>
      </c>
      <c r="L507" s="49">
        <f t="shared" si="157"/>
        <v>85000</v>
      </c>
      <c r="M507" s="49">
        <f t="shared" si="158"/>
        <v>255000</v>
      </c>
      <c r="N507" s="49"/>
      <c r="O507" s="49"/>
      <c r="P507" s="49">
        <f t="shared" si="159"/>
        <v>255000</v>
      </c>
    </row>
    <row r="508" spans="1:16" s="43" customFormat="1" ht="36.75" customHeight="1">
      <c r="A508" s="44">
        <v>19</v>
      </c>
      <c r="B508" s="39" t="s">
        <v>525</v>
      </c>
      <c r="C508" s="46">
        <v>85000</v>
      </c>
      <c r="D508" s="47">
        <v>19</v>
      </c>
      <c r="E508" s="48">
        <f t="shared" si="154"/>
        <v>1</v>
      </c>
      <c r="F508" s="49">
        <f t="shared" si="152"/>
        <v>85000</v>
      </c>
      <c r="G508" s="55">
        <v>18</v>
      </c>
      <c r="H508" s="48">
        <f t="shared" si="155"/>
        <v>1</v>
      </c>
      <c r="I508" s="49">
        <f t="shared" si="153"/>
        <v>85000</v>
      </c>
      <c r="J508" s="55">
        <v>17</v>
      </c>
      <c r="K508" s="48">
        <f t="shared" si="156"/>
        <v>1</v>
      </c>
      <c r="L508" s="49">
        <f t="shared" si="157"/>
        <v>85000</v>
      </c>
      <c r="M508" s="49">
        <f t="shared" si="158"/>
        <v>255000</v>
      </c>
      <c r="N508" s="49"/>
      <c r="O508" s="49"/>
      <c r="P508" s="49">
        <f t="shared" si="159"/>
        <v>255000</v>
      </c>
    </row>
    <row r="509" spans="1:16" s="43" customFormat="1" ht="36.75" customHeight="1">
      <c r="A509" s="44">
        <v>20</v>
      </c>
      <c r="B509" s="39" t="s">
        <v>526</v>
      </c>
      <c r="C509" s="46">
        <v>85000</v>
      </c>
      <c r="D509" s="47">
        <v>19</v>
      </c>
      <c r="E509" s="48">
        <f t="shared" si="154"/>
        <v>1</v>
      </c>
      <c r="F509" s="49">
        <f t="shared" si="152"/>
        <v>85000</v>
      </c>
      <c r="G509" s="55">
        <v>20</v>
      </c>
      <c r="H509" s="48">
        <f t="shared" si="155"/>
        <v>1</v>
      </c>
      <c r="I509" s="49">
        <f t="shared" si="153"/>
        <v>85000</v>
      </c>
      <c r="J509" s="55">
        <v>21</v>
      </c>
      <c r="K509" s="48">
        <f t="shared" si="156"/>
        <v>1</v>
      </c>
      <c r="L509" s="49">
        <f t="shared" si="157"/>
        <v>85000</v>
      </c>
      <c r="M509" s="49">
        <f t="shared" si="158"/>
        <v>255000</v>
      </c>
      <c r="N509" s="49"/>
      <c r="O509" s="49"/>
      <c r="P509" s="49">
        <f t="shared" si="159"/>
        <v>255000</v>
      </c>
    </row>
    <row r="510" spans="1:16" s="43" customFormat="1" ht="36.75" customHeight="1">
      <c r="A510" s="44">
        <v>21</v>
      </c>
      <c r="B510" s="66" t="s">
        <v>514</v>
      </c>
      <c r="C510" s="46">
        <v>85000</v>
      </c>
      <c r="D510" s="47">
        <v>19</v>
      </c>
      <c r="E510" s="48">
        <f t="shared" si="154"/>
        <v>1</v>
      </c>
      <c r="F510" s="49">
        <f t="shared" si="152"/>
        <v>85000</v>
      </c>
      <c r="G510" s="55">
        <v>18</v>
      </c>
      <c r="H510" s="48">
        <f t="shared" si="155"/>
        <v>1</v>
      </c>
      <c r="I510" s="49">
        <f t="shared" si="153"/>
        <v>85000</v>
      </c>
      <c r="J510" s="55">
        <v>20</v>
      </c>
      <c r="K510" s="48">
        <f t="shared" si="156"/>
        <v>1</v>
      </c>
      <c r="L510" s="49">
        <f t="shared" si="157"/>
        <v>85000</v>
      </c>
      <c r="M510" s="49">
        <f t="shared" si="158"/>
        <v>255000</v>
      </c>
      <c r="N510" s="49"/>
      <c r="O510" s="49"/>
      <c r="P510" s="49">
        <f t="shared" si="159"/>
        <v>255000</v>
      </c>
    </row>
    <row r="511" spans="1:16" s="43" customFormat="1" ht="36.75" customHeight="1">
      <c r="A511" s="44">
        <v>22</v>
      </c>
      <c r="B511" s="39" t="s">
        <v>527</v>
      </c>
      <c r="C511" s="46">
        <v>85000</v>
      </c>
      <c r="D511" s="47">
        <v>19</v>
      </c>
      <c r="E511" s="48">
        <f t="shared" si="154"/>
        <v>1</v>
      </c>
      <c r="F511" s="49">
        <f t="shared" si="152"/>
        <v>85000</v>
      </c>
      <c r="G511" s="55">
        <v>21</v>
      </c>
      <c r="H511" s="48">
        <f t="shared" si="155"/>
        <v>1</v>
      </c>
      <c r="I511" s="49">
        <f t="shared" si="153"/>
        <v>85000</v>
      </c>
      <c r="J511" s="55">
        <v>21</v>
      </c>
      <c r="K511" s="48">
        <f t="shared" si="156"/>
        <v>1</v>
      </c>
      <c r="L511" s="49">
        <f t="shared" si="157"/>
        <v>85000</v>
      </c>
      <c r="M511" s="49">
        <f t="shared" si="158"/>
        <v>255000</v>
      </c>
      <c r="N511" s="49"/>
      <c r="O511" s="49"/>
      <c r="P511" s="49">
        <f t="shared" si="159"/>
        <v>255000</v>
      </c>
    </row>
    <row r="512" spans="1:16" s="43" customFormat="1" ht="36.75" customHeight="1">
      <c r="A512" s="44">
        <v>23</v>
      </c>
      <c r="B512" s="39" t="s">
        <v>528</v>
      </c>
      <c r="C512" s="46">
        <v>85000</v>
      </c>
      <c r="D512" s="47">
        <v>19</v>
      </c>
      <c r="E512" s="48">
        <f t="shared" si="154"/>
        <v>1</v>
      </c>
      <c r="F512" s="49">
        <f t="shared" si="152"/>
        <v>85000</v>
      </c>
      <c r="G512" s="55">
        <v>18</v>
      </c>
      <c r="H512" s="48">
        <f t="shared" si="155"/>
        <v>1</v>
      </c>
      <c r="I512" s="49">
        <f t="shared" si="153"/>
        <v>85000</v>
      </c>
      <c r="J512" s="55">
        <v>18</v>
      </c>
      <c r="K512" s="48">
        <f t="shared" si="156"/>
        <v>1</v>
      </c>
      <c r="L512" s="49">
        <f t="shared" si="157"/>
        <v>85000</v>
      </c>
      <c r="M512" s="49">
        <f t="shared" si="158"/>
        <v>255000</v>
      </c>
      <c r="N512" s="49"/>
      <c r="O512" s="49"/>
      <c r="P512" s="49">
        <f t="shared" si="159"/>
        <v>255000</v>
      </c>
    </row>
    <row r="513" spans="1:16" s="43" customFormat="1" ht="36.75" customHeight="1">
      <c r="A513" s="44">
        <v>24</v>
      </c>
      <c r="B513" s="39" t="s">
        <v>529</v>
      </c>
      <c r="C513" s="46">
        <v>85000</v>
      </c>
      <c r="D513" s="49">
        <v>19</v>
      </c>
      <c r="E513" s="48">
        <f t="shared" si="154"/>
        <v>1</v>
      </c>
      <c r="F513" s="49">
        <f t="shared" si="152"/>
        <v>85000</v>
      </c>
      <c r="G513" s="55">
        <v>18</v>
      </c>
      <c r="H513" s="48">
        <f t="shared" si="155"/>
        <v>1</v>
      </c>
      <c r="I513" s="49">
        <f t="shared" si="153"/>
        <v>85000</v>
      </c>
      <c r="J513" s="55">
        <v>21</v>
      </c>
      <c r="K513" s="48">
        <f t="shared" si="156"/>
        <v>1</v>
      </c>
      <c r="L513" s="49">
        <f t="shared" si="157"/>
        <v>85000</v>
      </c>
      <c r="M513" s="49">
        <f t="shared" si="158"/>
        <v>255000</v>
      </c>
      <c r="N513" s="49"/>
      <c r="O513" s="49"/>
      <c r="P513" s="49">
        <f t="shared" si="159"/>
        <v>255000</v>
      </c>
    </row>
    <row r="514" spans="1:16" s="43" customFormat="1" ht="36.75" customHeight="1">
      <c r="A514" s="44">
        <v>25</v>
      </c>
      <c r="B514" s="66" t="s">
        <v>530</v>
      </c>
      <c r="C514" s="46">
        <v>85000</v>
      </c>
      <c r="D514" s="47">
        <v>18</v>
      </c>
      <c r="E514" s="48">
        <f t="shared" si="154"/>
        <v>1</v>
      </c>
      <c r="F514" s="49">
        <f t="shared" si="152"/>
        <v>85000</v>
      </c>
      <c r="G514" s="55">
        <v>17</v>
      </c>
      <c r="H514" s="48">
        <f t="shared" si="155"/>
        <v>1</v>
      </c>
      <c r="I514" s="49">
        <f t="shared" si="153"/>
        <v>85000</v>
      </c>
      <c r="J514" s="55">
        <v>16</v>
      </c>
      <c r="K514" s="48">
        <f t="shared" si="156"/>
        <v>1</v>
      </c>
      <c r="L514" s="49">
        <f t="shared" si="157"/>
        <v>85000</v>
      </c>
      <c r="M514" s="49">
        <f t="shared" si="158"/>
        <v>255000</v>
      </c>
      <c r="N514" s="49"/>
      <c r="O514" s="49"/>
      <c r="P514" s="49">
        <f t="shared" si="159"/>
        <v>255000</v>
      </c>
    </row>
    <row r="515" spans="1:16" s="43" customFormat="1" ht="36.75" customHeight="1">
      <c r="A515" s="44">
        <v>26</v>
      </c>
      <c r="B515" s="66" t="s">
        <v>531</v>
      </c>
      <c r="C515" s="46">
        <v>85000</v>
      </c>
      <c r="D515" s="47">
        <v>19</v>
      </c>
      <c r="E515" s="48">
        <f t="shared" si="154"/>
        <v>1</v>
      </c>
      <c r="F515" s="49">
        <f t="shared" si="152"/>
        <v>85000</v>
      </c>
      <c r="G515" s="55">
        <v>20</v>
      </c>
      <c r="H515" s="48">
        <f t="shared" si="155"/>
        <v>1</v>
      </c>
      <c r="I515" s="49">
        <f t="shared" si="153"/>
        <v>85000</v>
      </c>
      <c r="J515" s="55">
        <v>21</v>
      </c>
      <c r="K515" s="48">
        <f t="shared" si="156"/>
        <v>1</v>
      </c>
      <c r="L515" s="49">
        <f t="shared" si="157"/>
        <v>85000</v>
      </c>
      <c r="M515" s="49">
        <f t="shared" si="158"/>
        <v>255000</v>
      </c>
      <c r="N515" s="49"/>
      <c r="O515" s="49"/>
      <c r="P515" s="49">
        <f t="shared" si="159"/>
        <v>255000</v>
      </c>
    </row>
    <row r="516" spans="1:16" s="43" customFormat="1" ht="36.75" customHeight="1">
      <c r="A516" s="44">
        <v>27</v>
      </c>
      <c r="B516" s="66" t="s">
        <v>532</v>
      </c>
      <c r="C516" s="46">
        <v>85000</v>
      </c>
      <c r="D516" s="47">
        <v>18</v>
      </c>
      <c r="E516" s="48">
        <f t="shared" si="154"/>
        <v>1</v>
      </c>
      <c r="F516" s="49">
        <f t="shared" si="152"/>
        <v>85000</v>
      </c>
      <c r="G516" s="55">
        <v>13</v>
      </c>
      <c r="H516" s="48">
        <f t="shared" si="155"/>
        <v>0.75</v>
      </c>
      <c r="I516" s="49">
        <f t="shared" si="153"/>
        <v>63750</v>
      </c>
      <c r="J516" s="55">
        <v>17</v>
      </c>
      <c r="K516" s="48">
        <f t="shared" si="156"/>
        <v>1</v>
      </c>
      <c r="L516" s="49">
        <f t="shared" si="157"/>
        <v>85000</v>
      </c>
      <c r="M516" s="49">
        <f t="shared" si="158"/>
        <v>233750</v>
      </c>
      <c r="N516" s="49"/>
      <c r="O516" s="49"/>
      <c r="P516" s="49">
        <f t="shared" si="159"/>
        <v>233750</v>
      </c>
    </row>
    <row r="517" spans="1:16" s="43" customFormat="1" ht="36.75" customHeight="1">
      <c r="A517" s="44">
        <v>28</v>
      </c>
      <c r="B517" s="39" t="s">
        <v>533</v>
      </c>
      <c r="C517" s="46">
        <v>85000</v>
      </c>
      <c r="D517" s="47">
        <v>19</v>
      </c>
      <c r="E517" s="48">
        <f t="shared" si="154"/>
        <v>1</v>
      </c>
      <c r="F517" s="49">
        <f t="shared" si="152"/>
        <v>85000</v>
      </c>
      <c r="G517" s="55">
        <v>13</v>
      </c>
      <c r="H517" s="48">
        <f t="shared" si="155"/>
        <v>0.75</v>
      </c>
      <c r="I517" s="49">
        <f t="shared" si="153"/>
        <v>63750</v>
      </c>
      <c r="J517" s="55">
        <v>13</v>
      </c>
      <c r="K517" s="48">
        <f t="shared" si="156"/>
        <v>0.75</v>
      </c>
      <c r="L517" s="49">
        <f t="shared" si="157"/>
        <v>63750</v>
      </c>
      <c r="M517" s="49">
        <f t="shared" si="158"/>
        <v>212500</v>
      </c>
      <c r="N517" s="49"/>
      <c r="O517" s="49"/>
      <c r="P517" s="49">
        <f t="shared" si="159"/>
        <v>212500</v>
      </c>
    </row>
    <row r="518" spans="1:16" s="43" customFormat="1" ht="36.75" customHeight="1">
      <c r="A518" s="44">
        <v>29</v>
      </c>
      <c r="B518" s="39" t="s">
        <v>534</v>
      </c>
      <c r="C518" s="46">
        <v>85000</v>
      </c>
      <c r="D518" s="47">
        <v>18</v>
      </c>
      <c r="E518" s="48">
        <f t="shared" si="154"/>
        <v>1</v>
      </c>
      <c r="F518" s="49">
        <f t="shared" si="152"/>
        <v>85000</v>
      </c>
      <c r="G518" s="55">
        <v>19</v>
      </c>
      <c r="H518" s="48">
        <f t="shared" si="155"/>
        <v>1</v>
      </c>
      <c r="I518" s="49">
        <f t="shared" si="153"/>
        <v>85000</v>
      </c>
      <c r="J518" s="55">
        <v>20</v>
      </c>
      <c r="K518" s="48">
        <f t="shared" si="156"/>
        <v>1</v>
      </c>
      <c r="L518" s="49">
        <f t="shared" si="157"/>
        <v>85000</v>
      </c>
      <c r="M518" s="49">
        <f t="shared" si="158"/>
        <v>255000</v>
      </c>
      <c r="N518" s="49"/>
      <c r="O518" s="49"/>
      <c r="P518" s="49">
        <f t="shared" si="159"/>
        <v>255000</v>
      </c>
    </row>
    <row r="519" spans="1:16" s="43" customFormat="1" ht="36.75" customHeight="1">
      <c r="A519" s="44">
        <v>30</v>
      </c>
      <c r="B519" s="39" t="s">
        <v>535</v>
      </c>
      <c r="C519" s="46">
        <v>85000</v>
      </c>
      <c r="D519" s="47">
        <v>19</v>
      </c>
      <c r="E519" s="48">
        <f t="shared" si="154"/>
        <v>1</v>
      </c>
      <c r="F519" s="49">
        <f t="shared" si="152"/>
        <v>85000</v>
      </c>
      <c r="G519" s="55">
        <v>17</v>
      </c>
      <c r="H519" s="48">
        <f t="shared" si="155"/>
        <v>1</v>
      </c>
      <c r="I519" s="49">
        <f t="shared" si="153"/>
        <v>85000</v>
      </c>
      <c r="J519" s="55">
        <v>21</v>
      </c>
      <c r="K519" s="48">
        <f t="shared" si="156"/>
        <v>1</v>
      </c>
      <c r="L519" s="49">
        <f t="shared" si="157"/>
        <v>85000</v>
      </c>
      <c r="M519" s="49">
        <f t="shared" si="158"/>
        <v>255000</v>
      </c>
      <c r="N519" s="49"/>
      <c r="O519" s="49"/>
      <c r="P519" s="49">
        <f t="shared" si="159"/>
        <v>255000</v>
      </c>
    </row>
    <row r="520" spans="1:16" s="43" customFormat="1" ht="36.75" customHeight="1">
      <c r="A520" s="40">
        <v>21</v>
      </c>
      <c r="B520" s="41" t="s">
        <v>67</v>
      </c>
      <c r="C520" s="42"/>
      <c r="D520" s="42"/>
      <c r="E520" s="42"/>
      <c r="F520" s="42">
        <f>SUM(F521:F552)</f>
        <v>2571250</v>
      </c>
      <c r="G520" s="42"/>
      <c r="H520" s="42"/>
      <c r="I520" s="42">
        <f>SUM(I521:I552)</f>
        <v>2635000</v>
      </c>
      <c r="J520" s="42"/>
      <c r="K520" s="42"/>
      <c r="L520" s="42">
        <f>SUM(L521:L552)</f>
        <v>2656250</v>
      </c>
      <c r="M520" s="42">
        <f>SUM(M521:M552)</f>
        <v>7862500</v>
      </c>
      <c r="N520" s="42">
        <f>SUM(N521:N552)</f>
        <v>0</v>
      </c>
      <c r="O520" s="42">
        <f>SUM(O521:O552)</f>
        <v>0</v>
      </c>
      <c r="P520" s="42">
        <f>SUM(P521:P552)</f>
        <v>7862500</v>
      </c>
    </row>
    <row r="521" spans="1:16" s="43" customFormat="1" ht="36.75" customHeight="1">
      <c r="A521" s="44">
        <v>1</v>
      </c>
      <c r="B521" s="38" t="s">
        <v>536</v>
      </c>
      <c r="C521" s="46">
        <v>85000</v>
      </c>
      <c r="D521" s="47">
        <v>18</v>
      </c>
      <c r="E521" s="48">
        <f>IF(D521=0,0,IF(D521&lt;=5,0.25,IF(D521&lt;=10,0.5,IF(D521&lt;=15,0.75,1))))</f>
        <v>1</v>
      </c>
      <c r="F521" s="49">
        <f aca="true" t="shared" si="160" ref="F521:F552">C521*E521</f>
        <v>85000</v>
      </c>
      <c r="G521" s="55">
        <v>17</v>
      </c>
      <c r="H521" s="48">
        <f>IF(G521=0,0,IF(G521&lt;=5,0.25,IF(G521&lt;=10,0.5,IF(G521&lt;=15,0.75,1))))</f>
        <v>1</v>
      </c>
      <c r="I521" s="49">
        <f aca="true" t="shared" si="161" ref="I521:I552">C521*H521</f>
        <v>85000</v>
      </c>
      <c r="J521" s="55">
        <v>20</v>
      </c>
      <c r="K521" s="48">
        <f>IF(J521=0,0,IF(J521&lt;=5,0.25,IF(J521&lt;=10,0.5,IF(J521&lt;=15,0.75,1))))</f>
        <v>1</v>
      </c>
      <c r="L521" s="49">
        <f>C521*K521</f>
        <v>85000</v>
      </c>
      <c r="M521" s="49">
        <f>L521+I521+F521</f>
        <v>255000</v>
      </c>
      <c r="N521" s="49"/>
      <c r="O521" s="49"/>
      <c r="P521" s="49">
        <f>M521-N521-O521</f>
        <v>255000</v>
      </c>
    </row>
    <row r="522" spans="1:16" s="43" customFormat="1" ht="36.75" customHeight="1">
      <c r="A522" s="44">
        <v>2</v>
      </c>
      <c r="B522" s="38" t="s">
        <v>537</v>
      </c>
      <c r="C522" s="46">
        <v>85000</v>
      </c>
      <c r="D522" s="47">
        <v>15</v>
      </c>
      <c r="E522" s="48">
        <f aca="true" t="shared" si="162" ref="E522:E552">IF(D522=0,0,IF(D522&lt;=5,0.25,IF(D522&lt;=10,0.5,IF(D522&lt;=15,0.75,1))))</f>
        <v>0.75</v>
      </c>
      <c r="F522" s="49">
        <f t="shared" si="160"/>
        <v>63750</v>
      </c>
      <c r="G522" s="55">
        <v>21</v>
      </c>
      <c r="H522" s="48">
        <f aca="true" t="shared" si="163" ref="H522:H552">IF(G522=0,0,IF(G522&lt;=5,0.25,IF(G522&lt;=10,0.5,IF(G522&lt;=15,0.75,1))))</f>
        <v>1</v>
      </c>
      <c r="I522" s="49">
        <f t="shared" si="161"/>
        <v>85000</v>
      </c>
      <c r="J522" s="55">
        <v>18</v>
      </c>
      <c r="K522" s="48">
        <f aca="true" t="shared" si="164" ref="K522:K552">IF(J522=0,0,IF(J522&lt;=5,0.25,IF(J522&lt;=10,0.5,IF(J522&lt;=15,0.75,1))))</f>
        <v>1</v>
      </c>
      <c r="L522" s="49">
        <f aca="true" t="shared" si="165" ref="L522:L552">C522*K522</f>
        <v>85000</v>
      </c>
      <c r="M522" s="49">
        <f aca="true" t="shared" si="166" ref="M522:M552">L522+I522+F522</f>
        <v>233750</v>
      </c>
      <c r="N522" s="49"/>
      <c r="O522" s="49"/>
      <c r="P522" s="49">
        <f aca="true" t="shared" si="167" ref="P522:P552">M522-N522-O522</f>
        <v>233750</v>
      </c>
    </row>
    <row r="523" spans="1:16" s="43" customFormat="1" ht="36.75" customHeight="1">
      <c r="A523" s="44">
        <v>3</v>
      </c>
      <c r="B523" s="38" t="s">
        <v>538</v>
      </c>
      <c r="C523" s="46">
        <v>85000</v>
      </c>
      <c r="D523" s="47">
        <v>19</v>
      </c>
      <c r="E523" s="48">
        <f t="shared" si="162"/>
        <v>1</v>
      </c>
      <c r="F523" s="49">
        <f t="shared" si="160"/>
        <v>85000</v>
      </c>
      <c r="G523" s="55">
        <v>21</v>
      </c>
      <c r="H523" s="48">
        <f t="shared" si="163"/>
        <v>1</v>
      </c>
      <c r="I523" s="49">
        <f t="shared" si="161"/>
        <v>85000</v>
      </c>
      <c r="J523" s="55">
        <v>21</v>
      </c>
      <c r="K523" s="48">
        <f t="shared" si="164"/>
        <v>1</v>
      </c>
      <c r="L523" s="49">
        <f t="shared" si="165"/>
        <v>85000</v>
      </c>
      <c r="M523" s="49">
        <f t="shared" si="166"/>
        <v>255000</v>
      </c>
      <c r="N523" s="49"/>
      <c r="O523" s="49"/>
      <c r="P523" s="49">
        <f t="shared" si="167"/>
        <v>255000</v>
      </c>
    </row>
    <row r="524" spans="1:16" s="43" customFormat="1" ht="36.75" customHeight="1">
      <c r="A524" s="44">
        <v>4</v>
      </c>
      <c r="B524" s="38" t="s">
        <v>539</v>
      </c>
      <c r="C524" s="46">
        <v>85000</v>
      </c>
      <c r="D524" s="47">
        <v>19</v>
      </c>
      <c r="E524" s="48">
        <f t="shared" si="162"/>
        <v>1</v>
      </c>
      <c r="F524" s="49">
        <f t="shared" si="160"/>
        <v>85000</v>
      </c>
      <c r="G524" s="55">
        <v>12</v>
      </c>
      <c r="H524" s="48">
        <f t="shared" si="163"/>
        <v>0.75</v>
      </c>
      <c r="I524" s="49">
        <f t="shared" si="161"/>
        <v>63750</v>
      </c>
      <c r="J524" s="55">
        <v>20</v>
      </c>
      <c r="K524" s="48">
        <f t="shared" si="164"/>
        <v>1</v>
      </c>
      <c r="L524" s="49">
        <f t="shared" si="165"/>
        <v>85000</v>
      </c>
      <c r="M524" s="49">
        <f t="shared" si="166"/>
        <v>233750</v>
      </c>
      <c r="N524" s="49"/>
      <c r="O524" s="49"/>
      <c r="P524" s="49">
        <f t="shared" si="167"/>
        <v>233750</v>
      </c>
    </row>
    <row r="525" spans="1:16" s="43" customFormat="1" ht="36.75" customHeight="1">
      <c r="A525" s="44">
        <v>5</v>
      </c>
      <c r="B525" s="38" t="s">
        <v>540</v>
      </c>
      <c r="C525" s="46">
        <v>85000</v>
      </c>
      <c r="D525" s="47">
        <v>19</v>
      </c>
      <c r="E525" s="48">
        <f t="shared" si="162"/>
        <v>1</v>
      </c>
      <c r="F525" s="49">
        <f t="shared" si="160"/>
        <v>85000</v>
      </c>
      <c r="G525" s="55">
        <v>14</v>
      </c>
      <c r="H525" s="48">
        <f t="shared" si="163"/>
        <v>0.75</v>
      </c>
      <c r="I525" s="49">
        <f t="shared" si="161"/>
        <v>63750</v>
      </c>
      <c r="J525" s="55">
        <v>21</v>
      </c>
      <c r="K525" s="48">
        <f t="shared" si="164"/>
        <v>1</v>
      </c>
      <c r="L525" s="49">
        <f t="shared" si="165"/>
        <v>85000</v>
      </c>
      <c r="M525" s="49">
        <f t="shared" si="166"/>
        <v>233750</v>
      </c>
      <c r="N525" s="49"/>
      <c r="O525" s="49"/>
      <c r="P525" s="49">
        <f t="shared" si="167"/>
        <v>233750</v>
      </c>
    </row>
    <row r="526" spans="1:16" s="43" customFormat="1" ht="36.75" customHeight="1">
      <c r="A526" s="44">
        <v>6</v>
      </c>
      <c r="B526" s="38" t="s">
        <v>541</v>
      </c>
      <c r="C526" s="46">
        <v>85000</v>
      </c>
      <c r="D526" s="47">
        <v>19</v>
      </c>
      <c r="E526" s="48">
        <f t="shared" si="162"/>
        <v>1</v>
      </c>
      <c r="F526" s="49">
        <f t="shared" si="160"/>
        <v>85000</v>
      </c>
      <c r="G526" s="55">
        <v>18</v>
      </c>
      <c r="H526" s="48">
        <f t="shared" si="163"/>
        <v>1</v>
      </c>
      <c r="I526" s="49">
        <f t="shared" si="161"/>
        <v>85000</v>
      </c>
      <c r="J526" s="55">
        <v>19</v>
      </c>
      <c r="K526" s="48">
        <f t="shared" si="164"/>
        <v>1</v>
      </c>
      <c r="L526" s="49">
        <f t="shared" si="165"/>
        <v>85000</v>
      </c>
      <c r="M526" s="49">
        <f t="shared" si="166"/>
        <v>255000</v>
      </c>
      <c r="N526" s="49"/>
      <c r="O526" s="49"/>
      <c r="P526" s="49">
        <f t="shared" si="167"/>
        <v>255000</v>
      </c>
    </row>
    <row r="527" spans="1:16" s="43" customFormat="1" ht="36.75" customHeight="1">
      <c r="A527" s="44">
        <v>7</v>
      </c>
      <c r="B527" s="38" t="s">
        <v>542</v>
      </c>
      <c r="C527" s="46">
        <v>85000</v>
      </c>
      <c r="D527" s="47">
        <v>17</v>
      </c>
      <c r="E527" s="48">
        <f t="shared" si="162"/>
        <v>1</v>
      </c>
      <c r="F527" s="49">
        <f t="shared" si="160"/>
        <v>85000</v>
      </c>
      <c r="G527" s="55">
        <v>18</v>
      </c>
      <c r="H527" s="48">
        <f t="shared" si="163"/>
        <v>1</v>
      </c>
      <c r="I527" s="49">
        <f t="shared" si="161"/>
        <v>85000</v>
      </c>
      <c r="J527" s="55">
        <v>19</v>
      </c>
      <c r="K527" s="48">
        <f t="shared" si="164"/>
        <v>1</v>
      </c>
      <c r="L527" s="49">
        <f t="shared" si="165"/>
        <v>85000</v>
      </c>
      <c r="M527" s="49">
        <f t="shared" si="166"/>
        <v>255000</v>
      </c>
      <c r="N527" s="49"/>
      <c r="O527" s="49"/>
      <c r="P527" s="49">
        <f t="shared" si="167"/>
        <v>255000</v>
      </c>
    </row>
    <row r="528" spans="1:16" s="43" customFormat="1" ht="36.75" customHeight="1">
      <c r="A528" s="44">
        <v>8</v>
      </c>
      <c r="B528" s="38" t="s">
        <v>543</v>
      </c>
      <c r="C528" s="46">
        <v>85000</v>
      </c>
      <c r="D528" s="47">
        <v>19</v>
      </c>
      <c r="E528" s="48">
        <f t="shared" si="162"/>
        <v>1</v>
      </c>
      <c r="F528" s="49">
        <f t="shared" si="160"/>
        <v>85000</v>
      </c>
      <c r="G528" s="55">
        <v>20</v>
      </c>
      <c r="H528" s="48">
        <f t="shared" si="163"/>
        <v>1</v>
      </c>
      <c r="I528" s="49">
        <f t="shared" si="161"/>
        <v>85000</v>
      </c>
      <c r="J528" s="55">
        <v>21</v>
      </c>
      <c r="K528" s="48">
        <f t="shared" si="164"/>
        <v>1</v>
      </c>
      <c r="L528" s="49">
        <f t="shared" si="165"/>
        <v>85000</v>
      </c>
      <c r="M528" s="49">
        <f t="shared" si="166"/>
        <v>255000</v>
      </c>
      <c r="N528" s="49"/>
      <c r="O528" s="49"/>
      <c r="P528" s="49">
        <f t="shared" si="167"/>
        <v>255000</v>
      </c>
    </row>
    <row r="529" spans="1:16" s="43" customFormat="1" ht="36.75" customHeight="1">
      <c r="A529" s="44">
        <v>9</v>
      </c>
      <c r="B529" s="38" t="s">
        <v>544</v>
      </c>
      <c r="C529" s="46">
        <v>85000</v>
      </c>
      <c r="D529" s="47">
        <v>18</v>
      </c>
      <c r="E529" s="48">
        <f t="shared" si="162"/>
        <v>1</v>
      </c>
      <c r="F529" s="49">
        <f t="shared" si="160"/>
        <v>85000</v>
      </c>
      <c r="G529" s="55">
        <v>12</v>
      </c>
      <c r="H529" s="48">
        <f t="shared" si="163"/>
        <v>0.75</v>
      </c>
      <c r="I529" s="49">
        <f t="shared" si="161"/>
        <v>63750</v>
      </c>
      <c r="J529" s="55">
        <v>13</v>
      </c>
      <c r="K529" s="48">
        <f t="shared" si="164"/>
        <v>0.75</v>
      </c>
      <c r="L529" s="49">
        <f t="shared" si="165"/>
        <v>63750</v>
      </c>
      <c r="M529" s="49">
        <f t="shared" si="166"/>
        <v>212500</v>
      </c>
      <c r="N529" s="49"/>
      <c r="O529" s="49"/>
      <c r="P529" s="49">
        <f t="shared" si="167"/>
        <v>212500</v>
      </c>
    </row>
    <row r="530" spans="1:16" s="43" customFormat="1" ht="36.75" customHeight="1">
      <c r="A530" s="44">
        <v>10</v>
      </c>
      <c r="B530" s="38" t="s">
        <v>545</v>
      </c>
      <c r="C530" s="46">
        <v>85000</v>
      </c>
      <c r="D530" s="47">
        <v>16</v>
      </c>
      <c r="E530" s="48">
        <f t="shared" si="162"/>
        <v>1</v>
      </c>
      <c r="F530" s="49">
        <f t="shared" si="160"/>
        <v>85000</v>
      </c>
      <c r="G530" s="55">
        <v>17</v>
      </c>
      <c r="H530" s="48">
        <f t="shared" si="163"/>
        <v>1</v>
      </c>
      <c r="I530" s="49">
        <f t="shared" si="161"/>
        <v>85000</v>
      </c>
      <c r="J530" s="55">
        <v>17</v>
      </c>
      <c r="K530" s="48">
        <f t="shared" si="164"/>
        <v>1</v>
      </c>
      <c r="L530" s="49">
        <f t="shared" si="165"/>
        <v>85000</v>
      </c>
      <c r="M530" s="49">
        <f t="shared" si="166"/>
        <v>255000</v>
      </c>
      <c r="N530" s="49"/>
      <c r="O530" s="49"/>
      <c r="P530" s="49">
        <f t="shared" si="167"/>
        <v>255000</v>
      </c>
    </row>
    <row r="531" spans="1:16" s="43" customFormat="1" ht="36.75" customHeight="1">
      <c r="A531" s="44">
        <v>11</v>
      </c>
      <c r="B531" s="38" t="s">
        <v>546</v>
      </c>
      <c r="C531" s="46">
        <v>85000</v>
      </c>
      <c r="D531" s="47">
        <v>15</v>
      </c>
      <c r="E531" s="48">
        <f t="shared" si="162"/>
        <v>0.75</v>
      </c>
      <c r="F531" s="49">
        <f t="shared" si="160"/>
        <v>63750</v>
      </c>
      <c r="G531" s="55">
        <v>16</v>
      </c>
      <c r="H531" s="48">
        <f t="shared" si="163"/>
        <v>1</v>
      </c>
      <c r="I531" s="49">
        <f t="shared" si="161"/>
        <v>85000</v>
      </c>
      <c r="J531" s="55">
        <v>17</v>
      </c>
      <c r="K531" s="48">
        <f t="shared" si="164"/>
        <v>1</v>
      </c>
      <c r="L531" s="49">
        <f t="shared" si="165"/>
        <v>85000</v>
      </c>
      <c r="M531" s="49">
        <f t="shared" si="166"/>
        <v>233750</v>
      </c>
      <c r="N531" s="49"/>
      <c r="O531" s="49"/>
      <c r="P531" s="49">
        <f t="shared" si="167"/>
        <v>233750</v>
      </c>
    </row>
    <row r="532" spans="1:16" s="43" customFormat="1" ht="36.75" customHeight="1">
      <c r="A532" s="44">
        <v>12</v>
      </c>
      <c r="B532" s="38" t="s">
        <v>547</v>
      </c>
      <c r="C532" s="46">
        <v>85000</v>
      </c>
      <c r="D532" s="47">
        <v>16</v>
      </c>
      <c r="E532" s="48">
        <f t="shared" si="162"/>
        <v>1</v>
      </c>
      <c r="F532" s="49">
        <f t="shared" si="160"/>
        <v>85000</v>
      </c>
      <c r="G532" s="55">
        <v>19</v>
      </c>
      <c r="H532" s="48">
        <f t="shared" si="163"/>
        <v>1</v>
      </c>
      <c r="I532" s="49">
        <f t="shared" si="161"/>
        <v>85000</v>
      </c>
      <c r="J532" s="55">
        <v>20</v>
      </c>
      <c r="K532" s="48">
        <f t="shared" si="164"/>
        <v>1</v>
      </c>
      <c r="L532" s="49">
        <f t="shared" si="165"/>
        <v>85000</v>
      </c>
      <c r="M532" s="49">
        <f t="shared" si="166"/>
        <v>255000</v>
      </c>
      <c r="N532" s="49"/>
      <c r="O532" s="49"/>
      <c r="P532" s="49">
        <f t="shared" si="167"/>
        <v>255000</v>
      </c>
    </row>
    <row r="533" spans="1:16" s="43" customFormat="1" ht="36.75" customHeight="1">
      <c r="A533" s="44">
        <v>13</v>
      </c>
      <c r="B533" s="38" t="s">
        <v>548</v>
      </c>
      <c r="C533" s="46">
        <v>85000</v>
      </c>
      <c r="D533" s="47">
        <v>15</v>
      </c>
      <c r="E533" s="48">
        <f t="shared" si="162"/>
        <v>0.75</v>
      </c>
      <c r="F533" s="49">
        <f t="shared" si="160"/>
        <v>63750</v>
      </c>
      <c r="G533" s="55">
        <v>21</v>
      </c>
      <c r="H533" s="48">
        <f t="shared" si="163"/>
        <v>1</v>
      </c>
      <c r="I533" s="49">
        <f t="shared" si="161"/>
        <v>85000</v>
      </c>
      <c r="J533" s="55">
        <v>17</v>
      </c>
      <c r="K533" s="48">
        <f t="shared" si="164"/>
        <v>1</v>
      </c>
      <c r="L533" s="49">
        <f t="shared" si="165"/>
        <v>85000</v>
      </c>
      <c r="M533" s="49">
        <f t="shared" si="166"/>
        <v>233750</v>
      </c>
      <c r="N533" s="49"/>
      <c r="O533" s="49"/>
      <c r="P533" s="49">
        <f t="shared" si="167"/>
        <v>233750</v>
      </c>
    </row>
    <row r="534" spans="1:16" s="43" customFormat="1" ht="36.75" customHeight="1">
      <c r="A534" s="44">
        <v>14</v>
      </c>
      <c r="B534" s="38" t="s">
        <v>549</v>
      </c>
      <c r="C534" s="46">
        <v>85000</v>
      </c>
      <c r="D534" s="47">
        <v>16</v>
      </c>
      <c r="E534" s="48">
        <f t="shared" si="162"/>
        <v>1</v>
      </c>
      <c r="F534" s="49">
        <f t="shared" si="160"/>
        <v>85000</v>
      </c>
      <c r="G534" s="55">
        <v>21</v>
      </c>
      <c r="H534" s="48">
        <f t="shared" si="163"/>
        <v>1</v>
      </c>
      <c r="I534" s="49">
        <f t="shared" si="161"/>
        <v>85000</v>
      </c>
      <c r="J534" s="55">
        <v>19</v>
      </c>
      <c r="K534" s="48">
        <f t="shared" si="164"/>
        <v>1</v>
      </c>
      <c r="L534" s="49">
        <f t="shared" si="165"/>
        <v>85000</v>
      </c>
      <c r="M534" s="49">
        <f t="shared" si="166"/>
        <v>255000</v>
      </c>
      <c r="N534" s="49"/>
      <c r="O534" s="49"/>
      <c r="P534" s="49">
        <f t="shared" si="167"/>
        <v>255000</v>
      </c>
    </row>
    <row r="535" spans="1:16" s="43" customFormat="1" ht="36.75" customHeight="1">
      <c r="A535" s="44">
        <v>15</v>
      </c>
      <c r="B535" s="38" t="s">
        <v>550</v>
      </c>
      <c r="C535" s="46">
        <v>85000</v>
      </c>
      <c r="D535" s="47">
        <v>19</v>
      </c>
      <c r="E535" s="48">
        <f t="shared" si="162"/>
        <v>1</v>
      </c>
      <c r="F535" s="49">
        <f t="shared" si="160"/>
        <v>85000</v>
      </c>
      <c r="G535" s="55">
        <v>19</v>
      </c>
      <c r="H535" s="48">
        <f t="shared" si="163"/>
        <v>1</v>
      </c>
      <c r="I535" s="49">
        <f t="shared" si="161"/>
        <v>85000</v>
      </c>
      <c r="J535" s="55">
        <v>21</v>
      </c>
      <c r="K535" s="48">
        <f t="shared" si="164"/>
        <v>1</v>
      </c>
      <c r="L535" s="49">
        <f t="shared" si="165"/>
        <v>85000</v>
      </c>
      <c r="M535" s="49">
        <f t="shared" si="166"/>
        <v>255000</v>
      </c>
      <c r="N535" s="49"/>
      <c r="O535" s="49"/>
      <c r="P535" s="49">
        <f t="shared" si="167"/>
        <v>255000</v>
      </c>
    </row>
    <row r="536" spans="1:16" s="43" customFormat="1" ht="36.75" customHeight="1">
      <c r="A536" s="44">
        <v>16</v>
      </c>
      <c r="B536" s="38" t="s">
        <v>551</v>
      </c>
      <c r="C536" s="46">
        <v>85000</v>
      </c>
      <c r="D536" s="47">
        <v>17</v>
      </c>
      <c r="E536" s="48">
        <f t="shared" si="162"/>
        <v>1</v>
      </c>
      <c r="F536" s="49">
        <f t="shared" si="160"/>
        <v>85000</v>
      </c>
      <c r="G536" s="55">
        <v>17</v>
      </c>
      <c r="H536" s="48">
        <f t="shared" si="163"/>
        <v>1</v>
      </c>
      <c r="I536" s="49">
        <f t="shared" si="161"/>
        <v>85000</v>
      </c>
      <c r="J536" s="55">
        <v>21</v>
      </c>
      <c r="K536" s="48">
        <f t="shared" si="164"/>
        <v>1</v>
      </c>
      <c r="L536" s="49">
        <f t="shared" si="165"/>
        <v>85000</v>
      </c>
      <c r="M536" s="49">
        <f t="shared" si="166"/>
        <v>255000</v>
      </c>
      <c r="N536" s="49"/>
      <c r="O536" s="49"/>
      <c r="P536" s="49">
        <f t="shared" si="167"/>
        <v>255000</v>
      </c>
    </row>
    <row r="537" spans="1:16" s="43" customFormat="1" ht="36.75" customHeight="1">
      <c r="A537" s="44">
        <v>17</v>
      </c>
      <c r="B537" s="38" t="s">
        <v>552</v>
      </c>
      <c r="C537" s="46">
        <v>85000</v>
      </c>
      <c r="D537" s="47">
        <v>17</v>
      </c>
      <c r="E537" s="48">
        <f t="shared" si="162"/>
        <v>1</v>
      </c>
      <c r="F537" s="49">
        <f t="shared" si="160"/>
        <v>85000</v>
      </c>
      <c r="G537" s="55">
        <v>21</v>
      </c>
      <c r="H537" s="48">
        <f t="shared" si="163"/>
        <v>1</v>
      </c>
      <c r="I537" s="49">
        <f t="shared" si="161"/>
        <v>85000</v>
      </c>
      <c r="J537" s="55">
        <v>17</v>
      </c>
      <c r="K537" s="48">
        <f t="shared" si="164"/>
        <v>1</v>
      </c>
      <c r="L537" s="49">
        <f t="shared" si="165"/>
        <v>85000</v>
      </c>
      <c r="M537" s="49">
        <f t="shared" si="166"/>
        <v>255000</v>
      </c>
      <c r="N537" s="49"/>
      <c r="O537" s="49"/>
      <c r="P537" s="49">
        <f t="shared" si="167"/>
        <v>255000</v>
      </c>
    </row>
    <row r="538" spans="1:16" s="43" customFormat="1" ht="36.75" customHeight="1">
      <c r="A538" s="44">
        <v>18</v>
      </c>
      <c r="B538" s="38" t="s">
        <v>248</v>
      </c>
      <c r="C538" s="46">
        <v>85000</v>
      </c>
      <c r="D538" s="47">
        <v>14</v>
      </c>
      <c r="E538" s="48">
        <f t="shared" si="162"/>
        <v>0.75</v>
      </c>
      <c r="F538" s="49">
        <f t="shared" si="160"/>
        <v>63750</v>
      </c>
      <c r="G538" s="55">
        <v>21</v>
      </c>
      <c r="H538" s="48">
        <f t="shared" si="163"/>
        <v>1</v>
      </c>
      <c r="I538" s="49">
        <f t="shared" si="161"/>
        <v>85000</v>
      </c>
      <c r="J538" s="55">
        <v>20</v>
      </c>
      <c r="K538" s="48">
        <f t="shared" si="164"/>
        <v>1</v>
      </c>
      <c r="L538" s="49">
        <f t="shared" si="165"/>
        <v>85000</v>
      </c>
      <c r="M538" s="49">
        <f t="shared" si="166"/>
        <v>233750</v>
      </c>
      <c r="N538" s="49"/>
      <c r="O538" s="49"/>
      <c r="P538" s="49">
        <f t="shared" si="167"/>
        <v>233750</v>
      </c>
    </row>
    <row r="539" spans="1:16" s="43" customFormat="1" ht="36.75" customHeight="1">
      <c r="A539" s="44">
        <v>19</v>
      </c>
      <c r="B539" s="38" t="s">
        <v>553</v>
      </c>
      <c r="C539" s="46">
        <v>85000</v>
      </c>
      <c r="D539" s="47">
        <v>18</v>
      </c>
      <c r="E539" s="48">
        <f t="shared" si="162"/>
        <v>1</v>
      </c>
      <c r="F539" s="49">
        <f t="shared" si="160"/>
        <v>85000</v>
      </c>
      <c r="G539" s="55">
        <v>19</v>
      </c>
      <c r="H539" s="48">
        <f t="shared" si="163"/>
        <v>1</v>
      </c>
      <c r="I539" s="49">
        <f t="shared" si="161"/>
        <v>85000</v>
      </c>
      <c r="J539" s="55">
        <v>21</v>
      </c>
      <c r="K539" s="48">
        <f t="shared" si="164"/>
        <v>1</v>
      </c>
      <c r="L539" s="49">
        <f t="shared" si="165"/>
        <v>85000</v>
      </c>
      <c r="M539" s="49">
        <f t="shared" si="166"/>
        <v>255000</v>
      </c>
      <c r="N539" s="49"/>
      <c r="O539" s="49"/>
      <c r="P539" s="49">
        <f t="shared" si="167"/>
        <v>255000</v>
      </c>
    </row>
    <row r="540" spans="1:16" s="43" customFormat="1" ht="36.75" customHeight="1">
      <c r="A540" s="44">
        <v>20</v>
      </c>
      <c r="B540" s="38" t="s">
        <v>554</v>
      </c>
      <c r="C540" s="46">
        <v>85000</v>
      </c>
      <c r="D540" s="47">
        <v>18</v>
      </c>
      <c r="E540" s="48">
        <f t="shared" si="162"/>
        <v>1</v>
      </c>
      <c r="F540" s="49">
        <f t="shared" si="160"/>
        <v>85000</v>
      </c>
      <c r="G540" s="55">
        <v>14</v>
      </c>
      <c r="H540" s="48">
        <f t="shared" si="163"/>
        <v>0.75</v>
      </c>
      <c r="I540" s="49">
        <f t="shared" si="161"/>
        <v>63750</v>
      </c>
      <c r="J540" s="55">
        <v>15</v>
      </c>
      <c r="K540" s="48">
        <f t="shared" si="164"/>
        <v>0.75</v>
      </c>
      <c r="L540" s="49">
        <f t="shared" si="165"/>
        <v>63750</v>
      </c>
      <c r="M540" s="49">
        <f t="shared" si="166"/>
        <v>212500</v>
      </c>
      <c r="N540" s="49"/>
      <c r="O540" s="49"/>
      <c r="P540" s="49">
        <f t="shared" si="167"/>
        <v>212500</v>
      </c>
    </row>
    <row r="541" spans="1:16" s="43" customFormat="1" ht="36.75" customHeight="1">
      <c r="A541" s="44">
        <v>21</v>
      </c>
      <c r="B541" s="38" t="s">
        <v>555</v>
      </c>
      <c r="C541" s="46">
        <v>85000</v>
      </c>
      <c r="D541" s="47">
        <v>19</v>
      </c>
      <c r="E541" s="48">
        <f t="shared" si="162"/>
        <v>1</v>
      </c>
      <c r="F541" s="49">
        <f t="shared" si="160"/>
        <v>85000</v>
      </c>
      <c r="G541" s="55">
        <v>17</v>
      </c>
      <c r="H541" s="48">
        <f t="shared" si="163"/>
        <v>1</v>
      </c>
      <c r="I541" s="49">
        <f t="shared" si="161"/>
        <v>85000</v>
      </c>
      <c r="J541" s="55">
        <v>21</v>
      </c>
      <c r="K541" s="48">
        <f t="shared" si="164"/>
        <v>1</v>
      </c>
      <c r="L541" s="49">
        <f t="shared" si="165"/>
        <v>85000</v>
      </c>
      <c r="M541" s="49">
        <f t="shared" si="166"/>
        <v>255000</v>
      </c>
      <c r="N541" s="49"/>
      <c r="O541" s="49"/>
      <c r="P541" s="49">
        <f t="shared" si="167"/>
        <v>255000</v>
      </c>
    </row>
    <row r="542" spans="1:16" s="43" customFormat="1" ht="36.75" customHeight="1">
      <c r="A542" s="44">
        <v>22</v>
      </c>
      <c r="B542" s="38" t="s">
        <v>556</v>
      </c>
      <c r="C542" s="46">
        <v>85000</v>
      </c>
      <c r="D542" s="47">
        <v>19</v>
      </c>
      <c r="E542" s="48">
        <f t="shared" si="162"/>
        <v>1</v>
      </c>
      <c r="F542" s="49">
        <f t="shared" si="160"/>
        <v>85000</v>
      </c>
      <c r="G542" s="55">
        <v>21</v>
      </c>
      <c r="H542" s="48">
        <f t="shared" si="163"/>
        <v>1</v>
      </c>
      <c r="I542" s="49">
        <f t="shared" si="161"/>
        <v>85000</v>
      </c>
      <c r="J542" s="55">
        <v>21</v>
      </c>
      <c r="K542" s="48">
        <f t="shared" si="164"/>
        <v>1</v>
      </c>
      <c r="L542" s="49">
        <f t="shared" si="165"/>
        <v>85000</v>
      </c>
      <c r="M542" s="49">
        <f t="shared" si="166"/>
        <v>255000</v>
      </c>
      <c r="N542" s="49"/>
      <c r="O542" s="49"/>
      <c r="P542" s="49">
        <f t="shared" si="167"/>
        <v>255000</v>
      </c>
    </row>
    <row r="543" spans="1:16" s="43" customFormat="1" ht="36.75" customHeight="1">
      <c r="A543" s="44">
        <v>23</v>
      </c>
      <c r="B543" s="38" t="s">
        <v>557</v>
      </c>
      <c r="C543" s="46">
        <v>85000</v>
      </c>
      <c r="D543" s="47">
        <v>17</v>
      </c>
      <c r="E543" s="48">
        <f t="shared" si="162"/>
        <v>1</v>
      </c>
      <c r="F543" s="49">
        <f t="shared" si="160"/>
        <v>85000</v>
      </c>
      <c r="G543" s="55">
        <v>19</v>
      </c>
      <c r="H543" s="48">
        <f t="shared" si="163"/>
        <v>1</v>
      </c>
      <c r="I543" s="49">
        <f t="shared" si="161"/>
        <v>85000</v>
      </c>
      <c r="J543" s="55">
        <v>15</v>
      </c>
      <c r="K543" s="48">
        <f t="shared" si="164"/>
        <v>0.75</v>
      </c>
      <c r="L543" s="49">
        <f t="shared" si="165"/>
        <v>63750</v>
      </c>
      <c r="M543" s="49">
        <f t="shared" si="166"/>
        <v>233750</v>
      </c>
      <c r="N543" s="49"/>
      <c r="O543" s="49"/>
      <c r="P543" s="49">
        <f t="shared" si="167"/>
        <v>233750</v>
      </c>
    </row>
    <row r="544" spans="1:16" s="43" customFormat="1" ht="36.75" customHeight="1">
      <c r="A544" s="44">
        <v>24</v>
      </c>
      <c r="B544" s="38" t="s">
        <v>558</v>
      </c>
      <c r="C544" s="46">
        <v>85000</v>
      </c>
      <c r="D544" s="42">
        <v>16</v>
      </c>
      <c r="E544" s="48">
        <f t="shared" si="162"/>
        <v>1</v>
      </c>
      <c r="F544" s="49">
        <f t="shared" si="160"/>
        <v>85000</v>
      </c>
      <c r="G544" s="55">
        <v>17</v>
      </c>
      <c r="H544" s="48">
        <f t="shared" si="163"/>
        <v>1</v>
      </c>
      <c r="I544" s="49">
        <f t="shared" si="161"/>
        <v>85000</v>
      </c>
      <c r="J544" s="55">
        <v>17</v>
      </c>
      <c r="K544" s="48">
        <f t="shared" si="164"/>
        <v>1</v>
      </c>
      <c r="L544" s="49">
        <f t="shared" si="165"/>
        <v>85000</v>
      </c>
      <c r="M544" s="49">
        <f t="shared" si="166"/>
        <v>255000</v>
      </c>
      <c r="N544" s="49"/>
      <c r="O544" s="49"/>
      <c r="P544" s="49">
        <f t="shared" si="167"/>
        <v>255000</v>
      </c>
    </row>
    <row r="545" spans="1:16" s="43" customFormat="1" ht="36.75" customHeight="1">
      <c r="A545" s="44">
        <v>25</v>
      </c>
      <c r="B545" s="38" t="s">
        <v>372</v>
      </c>
      <c r="C545" s="46">
        <v>85000</v>
      </c>
      <c r="D545" s="47">
        <v>19</v>
      </c>
      <c r="E545" s="48">
        <f t="shared" si="162"/>
        <v>1</v>
      </c>
      <c r="F545" s="49">
        <f t="shared" si="160"/>
        <v>85000</v>
      </c>
      <c r="G545" s="55">
        <v>21</v>
      </c>
      <c r="H545" s="48">
        <f t="shared" si="163"/>
        <v>1</v>
      </c>
      <c r="I545" s="49">
        <f t="shared" si="161"/>
        <v>85000</v>
      </c>
      <c r="J545" s="55">
        <v>20</v>
      </c>
      <c r="K545" s="48">
        <f t="shared" si="164"/>
        <v>1</v>
      </c>
      <c r="L545" s="49">
        <f t="shared" si="165"/>
        <v>85000</v>
      </c>
      <c r="M545" s="49">
        <f t="shared" si="166"/>
        <v>255000</v>
      </c>
      <c r="N545" s="49"/>
      <c r="O545" s="49"/>
      <c r="P545" s="49">
        <f t="shared" si="167"/>
        <v>255000</v>
      </c>
    </row>
    <row r="546" spans="1:16" s="43" customFormat="1" ht="36.75" customHeight="1">
      <c r="A546" s="44">
        <v>26</v>
      </c>
      <c r="B546" s="38" t="s">
        <v>559</v>
      </c>
      <c r="C546" s="46">
        <v>85000</v>
      </c>
      <c r="D546" s="47">
        <v>17</v>
      </c>
      <c r="E546" s="48">
        <f t="shared" si="162"/>
        <v>1</v>
      </c>
      <c r="F546" s="49">
        <f t="shared" si="160"/>
        <v>85000</v>
      </c>
      <c r="G546" s="55">
        <v>20</v>
      </c>
      <c r="H546" s="48">
        <f t="shared" si="163"/>
        <v>1</v>
      </c>
      <c r="I546" s="49">
        <f t="shared" si="161"/>
        <v>85000</v>
      </c>
      <c r="J546" s="55">
        <v>18</v>
      </c>
      <c r="K546" s="48">
        <f t="shared" si="164"/>
        <v>1</v>
      </c>
      <c r="L546" s="49">
        <f t="shared" si="165"/>
        <v>85000</v>
      </c>
      <c r="M546" s="49">
        <f t="shared" si="166"/>
        <v>255000</v>
      </c>
      <c r="N546" s="49"/>
      <c r="O546" s="49"/>
      <c r="P546" s="49">
        <f t="shared" si="167"/>
        <v>255000</v>
      </c>
    </row>
    <row r="547" spans="1:16" s="43" customFormat="1" ht="36.75" customHeight="1">
      <c r="A547" s="44">
        <v>27</v>
      </c>
      <c r="B547" s="38" t="s">
        <v>519</v>
      </c>
      <c r="C547" s="46">
        <v>85000</v>
      </c>
      <c r="D547" s="47">
        <v>19</v>
      </c>
      <c r="E547" s="48">
        <f t="shared" si="162"/>
        <v>1</v>
      </c>
      <c r="F547" s="49">
        <f t="shared" si="160"/>
        <v>85000</v>
      </c>
      <c r="G547" s="55">
        <v>21</v>
      </c>
      <c r="H547" s="48">
        <f t="shared" si="163"/>
        <v>1</v>
      </c>
      <c r="I547" s="49">
        <f t="shared" si="161"/>
        <v>85000</v>
      </c>
      <c r="J547" s="55">
        <v>21</v>
      </c>
      <c r="K547" s="48">
        <f t="shared" si="164"/>
        <v>1</v>
      </c>
      <c r="L547" s="49">
        <f t="shared" si="165"/>
        <v>85000</v>
      </c>
      <c r="M547" s="49">
        <f t="shared" si="166"/>
        <v>255000</v>
      </c>
      <c r="N547" s="49"/>
      <c r="O547" s="49"/>
      <c r="P547" s="49">
        <f t="shared" si="167"/>
        <v>255000</v>
      </c>
    </row>
    <row r="548" spans="1:16" s="43" customFormat="1" ht="36.75" customHeight="1">
      <c r="A548" s="44">
        <v>28</v>
      </c>
      <c r="B548" s="38" t="s">
        <v>560</v>
      </c>
      <c r="C548" s="46">
        <v>85000</v>
      </c>
      <c r="D548" s="47">
        <v>19</v>
      </c>
      <c r="E548" s="48">
        <f t="shared" si="162"/>
        <v>1</v>
      </c>
      <c r="F548" s="49">
        <f t="shared" si="160"/>
        <v>85000</v>
      </c>
      <c r="G548" s="55">
        <v>19</v>
      </c>
      <c r="H548" s="48">
        <f t="shared" si="163"/>
        <v>1</v>
      </c>
      <c r="I548" s="49">
        <f t="shared" si="161"/>
        <v>85000</v>
      </c>
      <c r="J548" s="55">
        <v>21</v>
      </c>
      <c r="K548" s="48">
        <f t="shared" si="164"/>
        <v>1</v>
      </c>
      <c r="L548" s="49">
        <f t="shared" si="165"/>
        <v>85000</v>
      </c>
      <c r="M548" s="49">
        <f t="shared" si="166"/>
        <v>255000</v>
      </c>
      <c r="N548" s="49"/>
      <c r="O548" s="49"/>
      <c r="P548" s="49">
        <f t="shared" si="167"/>
        <v>255000</v>
      </c>
    </row>
    <row r="549" spans="1:16" s="43" customFormat="1" ht="36.75" customHeight="1">
      <c r="A549" s="44">
        <v>29</v>
      </c>
      <c r="B549" s="38" t="s">
        <v>561</v>
      </c>
      <c r="C549" s="46">
        <v>85000</v>
      </c>
      <c r="D549" s="47">
        <v>19</v>
      </c>
      <c r="E549" s="48">
        <f t="shared" si="162"/>
        <v>1</v>
      </c>
      <c r="F549" s="49">
        <f t="shared" si="160"/>
        <v>85000</v>
      </c>
      <c r="G549" s="55">
        <v>17</v>
      </c>
      <c r="H549" s="48">
        <f t="shared" si="163"/>
        <v>1</v>
      </c>
      <c r="I549" s="49">
        <f t="shared" si="161"/>
        <v>85000</v>
      </c>
      <c r="J549" s="55">
        <v>20</v>
      </c>
      <c r="K549" s="48">
        <f t="shared" si="164"/>
        <v>1</v>
      </c>
      <c r="L549" s="49">
        <f t="shared" si="165"/>
        <v>85000</v>
      </c>
      <c r="M549" s="49">
        <f t="shared" si="166"/>
        <v>255000</v>
      </c>
      <c r="N549" s="49"/>
      <c r="O549" s="49"/>
      <c r="P549" s="49">
        <f t="shared" si="167"/>
        <v>255000</v>
      </c>
    </row>
    <row r="550" spans="1:16" s="43" customFormat="1" ht="36.75" customHeight="1">
      <c r="A550" s="44">
        <v>30</v>
      </c>
      <c r="B550" s="38" t="s">
        <v>562</v>
      </c>
      <c r="C550" s="46">
        <v>85000</v>
      </c>
      <c r="D550" s="47">
        <v>15</v>
      </c>
      <c r="E550" s="48">
        <f t="shared" si="162"/>
        <v>0.75</v>
      </c>
      <c r="F550" s="49">
        <f t="shared" si="160"/>
        <v>63750</v>
      </c>
      <c r="G550" s="55">
        <v>21</v>
      </c>
      <c r="H550" s="48">
        <f t="shared" si="163"/>
        <v>1</v>
      </c>
      <c r="I550" s="49">
        <f t="shared" si="161"/>
        <v>85000</v>
      </c>
      <c r="J550" s="55">
        <v>20</v>
      </c>
      <c r="K550" s="48">
        <f t="shared" si="164"/>
        <v>1</v>
      </c>
      <c r="L550" s="49">
        <f t="shared" si="165"/>
        <v>85000</v>
      </c>
      <c r="M550" s="49">
        <f t="shared" si="166"/>
        <v>233750</v>
      </c>
      <c r="N550" s="49"/>
      <c r="O550" s="49"/>
      <c r="P550" s="49">
        <f t="shared" si="167"/>
        <v>233750</v>
      </c>
    </row>
    <row r="551" spans="1:16" s="43" customFormat="1" ht="36.75" customHeight="1">
      <c r="A551" s="44">
        <v>31</v>
      </c>
      <c r="B551" s="38" t="s">
        <v>563</v>
      </c>
      <c r="C551" s="46">
        <v>85000</v>
      </c>
      <c r="D551" s="47">
        <v>19</v>
      </c>
      <c r="E551" s="48">
        <f t="shared" si="162"/>
        <v>1</v>
      </c>
      <c r="F551" s="49">
        <f t="shared" si="160"/>
        <v>85000</v>
      </c>
      <c r="G551" s="55">
        <v>21</v>
      </c>
      <c r="H551" s="48">
        <f t="shared" si="163"/>
        <v>1</v>
      </c>
      <c r="I551" s="49">
        <f t="shared" si="161"/>
        <v>85000</v>
      </c>
      <c r="J551" s="55">
        <v>21</v>
      </c>
      <c r="K551" s="48">
        <f t="shared" si="164"/>
        <v>1</v>
      </c>
      <c r="L551" s="49">
        <f t="shared" si="165"/>
        <v>85000</v>
      </c>
      <c r="M551" s="49">
        <f t="shared" si="166"/>
        <v>255000</v>
      </c>
      <c r="N551" s="49"/>
      <c r="O551" s="49"/>
      <c r="P551" s="49">
        <f t="shared" si="167"/>
        <v>255000</v>
      </c>
    </row>
    <row r="552" spans="1:16" s="43" customFormat="1" ht="36.75" customHeight="1">
      <c r="A552" s="44">
        <v>32</v>
      </c>
      <c r="B552" s="38" t="s">
        <v>564</v>
      </c>
      <c r="C552" s="46">
        <v>85000</v>
      </c>
      <c r="D552" s="47">
        <v>9</v>
      </c>
      <c r="E552" s="48">
        <f t="shared" si="162"/>
        <v>0.5</v>
      </c>
      <c r="F552" s="49">
        <f t="shared" si="160"/>
        <v>42500</v>
      </c>
      <c r="G552" s="55">
        <v>17</v>
      </c>
      <c r="H552" s="48">
        <f t="shared" si="163"/>
        <v>1</v>
      </c>
      <c r="I552" s="49">
        <f t="shared" si="161"/>
        <v>85000</v>
      </c>
      <c r="J552" s="55">
        <v>21</v>
      </c>
      <c r="K552" s="48">
        <f t="shared" si="164"/>
        <v>1</v>
      </c>
      <c r="L552" s="49">
        <f t="shared" si="165"/>
        <v>85000</v>
      </c>
      <c r="M552" s="49">
        <f t="shared" si="166"/>
        <v>212500</v>
      </c>
      <c r="N552" s="49"/>
      <c r="O552" s="49"/>
      <c r="P552" s="49">
        <f t="shared" si="167"/>
        <v>212500</v>
      </c>
    </row>
    <row r="553" spans="1:16" s="43" customFormat="1" ht="36.75" customHeight="1">
      <c r="A553" s="40">
        <v>22</v>
      </c>
      <c r="B553" s="41" t="s">
        <v>68</v>
      </c>
      <c r="C553" s="42"/>
      <c r="D553" s="42"/>
      <c r="E553" s="42"/>
      <c r="F553" s="42">
        <f>SUM(F554:F584)</f>
        <v>2613750</v>
      </c>
      <c r="G553" s="42"/>
      <c r="H553" s="42"/>
      <c r="I553" s="42">
        <f>SUM(I554:I584)</f>
        <v>2528750</v>
      </c>
      <c r="J553" s="42"/>
      <c r="K553" s="42"/>
      <c r="L553" s="42">
        <f>SUM(L554:L584)</f>
        <v>2613750</v>
      </c>
      <c r="M553" s="42">
        <f>SUM(M554:M584)</f>
        <v>7756250</v>
      </c>
      <c r="N553" s="42">
        <f>SUM(N554:N584)</f>
        <v>0</v>
      </c>
      <c r="O553" s="42">
        <f>SUM(O554:O584)</f>
        <v>0</v>
      </c>
      <c r="P553" s="42">
        <f>SUM(P554:P584)</f>
        <v>7756250</v>
      </c>
    </row>
    <row r="554" spans="1:16" s="43" customFormat="1" ht="36.75" customHeight="1">
      <c r="A554" s="44">
        <v>1</v>
      </c>
      <c r="B554" s="38" t="s">
        <v>565</v>
      </c>
      <c r="C554" s="46">
        <v>85000</v>
      </c>
      <c r="D554" s="67">
        <v>18</v>
      </c>
      <c r="E554" s="48">
        <f>IF(D554=0,0,IF(D554&lt;=5,0.25,IF(D554&lt;=10,0.5,IF(D554&lt;=15,0.75,1))))</f>
        <v>1</v>
      </c>
      <c r="F554" s="49">
        <f aca="true" t="shared" si="168" ref="F554:F584">C554*E554</f>
        <v>85000</v>
      </c>
      <c r="G554" s="55">
        <v>19</v>
      </c>
      <c r="H554" s="48">
        <f>IF(G554=0,0,IF(G554&lt;=5,0.25,IF(G554&lt;=10,0.5,IF(G554&lt;=15,0.75,1))))</f>
        <v>1</v>
      </c>
      <c r="I554" s="49">
        <f aca="true" t="shared" si="169" ref="I554:I584">C554*H554</f>
        <v>85000</v>
      </c>
      <c r="J554" s="55">
        <v>19</v>
      </c>
      <c r="K554" s="48">
        <f>IF(J554=0,0,IF(J554&lt;=5,0.25,IF(J554&lt;=10,0.5,IF(J554&lt;=15,0.75,1))))</f>
        <v>1</v>
      </c>
      <c r="L554" s="49">
        <f>C554*K554</f>
        <v>85000</v>
      </c>
      <c r="M554" s="49">
        <f>L554+I554+F554</f>
        <v>255000</v>
      </c>
      <c r="N554" s="49"/>
      <c r="O554" s="49"/>
      <c r="P554" s="49">
        <f>M554-N554-O554</f>
        <v>255000</v>
      </c>
    </row>
    <row r="555" spans="1:16" s="43" customFormat="1" ht="36.75" customHeight="1">
      <c r="A555" s="44">
        <v>2</v>
      </c>
      <c r="B555" s="38" t="s">
        <v>566</v>
      </c>
      <c r="C555" s="46">
        <v>85000</v>
      </c>
      <c r="D555" s="42">
        <v>19</v>
      </c>
      <c r="E555" s="48">
        <f aca="true" t="shared" si="170" ref="E555:E584">IF(D555=0,0,IF(D555&lt;=5,0.25,IF(D555&lt;=10,0.5,IF(D555&lt;=15,0.75,1))))</f>
        <v>1</v>
      </c>
      <c r="F555" s="49">
        <f t="shared" si="168"/>
        <v>85000</v>
      </c>
      <c r="G555" s="55">
        <v>18</v>
      </c>
      <c r="H555" s="48">
        <f aca="true" t="shared" si="171" ref="H555:H584">IF(G555=0,0,IF(G555&lt;=5,0.25,IF(G555&lt;=10,0.5,IF(G555&lt;=15,0.75,1))))</f>
        <v>1</v>
      </c>
      <c r="I555" s="49">
        <f t="shared" si="169"/>
        <v>85000</v>
      </c>
      <c r="J555" s="55">
        <v>21</v>
      </c>
      <c r="K555" s="48">
        <f aca="true" t="shared" si="172" ref="K555:K584">IF(J555=0,0,IF(J555&lt;=5,0.25,IF(J555&lt;=10,0.5,IF(J555&lt;=15,0.75,1))))</f>
        <v>1</v>
      </c>
      <c r="L555" s="49">
        <f aca="true" t="shared" si="173" ref="L555:L584">C555*K555</f>
        <v>85000</v>
      </c>
      <c r="M555" s="49">
        <f aca="true" t="shared" si="174" ref="M555:M584">L555+I555+F555</f>
        <v>255000</v>
      </c>
      <c r="N555" s="49"/>
      <c r="O555" s="49"/>
      <c r="P555" s="49">
        <f aca="true" t="shared" si="175" ref="P555:P584">M555-N555-O555</f>
        <v>255000</v>
      </c>
    </row>
    <row r="556" spans="1:16" s="43" customFormat="1" ht="36.75" customHeight="1">
      <c r="A556" s="44">
        <v>3</v>
      </c>
      <c r="B556" s="38" t="s">
        <v>567</v>
      </c>
      <c r="C556" s="46">
        <v>85000</v>
      </c>
      <c r="D556" s="47">
        <v>18</v>
      </c>
      <c r="E556" s="48">
        <f t="shared" si="170"/>
        <v>1</v>
      </c>
      <c r="F556" s="49">
        <f t="shared" si="168"/>
        <v>85000</v>
      </c>
      <c r="G556" s="55">
        <v>17</v>
      </c>
      <c r="H556" s="48">
        <f t="shared" si="171"/>
        <v>1</v>
      </c>
      <c r="I556" s="49">
        <f t="shared" si="169"/>
        <v>85000</v>
      </c>
      <c r="J556" s="55">
        <v>17</v>
      </c>
      <c r="K556" s="48">
        <f t="shared" si="172"/>
        <v>1</v>
      </c>
      <c r="L556" s="49">
        <f t="shared" si="173"/>
        <v>85000</v>
      </c>
      <c r="M556" s="49">
        <f t="shared" si="174"/>
        <v>255000</v>
      </c>
      <c r="N556" s="49"/>
      <c r="O556" s="49"/>
      <c r="P556" s="49">
        <f t="shared" si="175"/>
        <v>255000</v>
      </c>
    </row>
    <row r="557" spans="1:16" s="43" customFormat="1" ht="36.75" customHeight="1">
      <c r="A557" s="44">
        <v>4</v>
      </c>
      <c r="B557" s="38" t="s">
        <v>568</v>
      </c>
      <c r="C557" s="46">
        <v>85000</v>
      </c>
      <c r="D557" s="47">
        <v>19</v>
      </c>
      <c r="E557" s="48">
        <f t="shared" si="170"/>
        <v>1</v>
      </c>
      <c r="F557" s="49">
        <f t="shared" si="168"/>
        <v>85000</v>
      </c>
      <c r="G557" s="55">
        <v>18</v>
      </c>
      <c r="H557" s="48">
        <f t="shared" si="171"/>
        <v>1</v>
      </c>
      <c r="I557" s="49">
        <f t="shared" si="169"/>
        <v>85000</v>
      </c>
      <c r="J557" s="55">
        <v>20</v>
      </c>
      <c r="K557" s="48">
        <f t="shared" si="172"/>
        <v>1</v>
      </c>
      <c r="L557" s="49">
        <f t="shared" si="173"/>
        <v>85000</v>
      </c>
      <c r="M557" s="49">
        <f t="shared" si="174"/>
        <v>255000</v>
      </c>
      <c r="N557" s="49"/>
      <c r="O557" s="49"/>
      <c r="P557" s="49">
        <f t="shared" si="175"/>
        <v>255000</v>
      </c>
    </row>
    <row r="558" spans="1:16" s="43" customFormat="1" ht="36.75" customHeight="1">
      <c r="A558" s="44">
        <v>5</v>
      </c>
      <c r="B558" s="38" t="s">
        <v>569</v>
      </c>
      <c r="C558" s="46">
        <v>85000</v>
      </c>
      <c r="D558" s="47">
        <v>16</v>
      </c>
      <c r="E558" s="48">
        <f t="shared" si="170"/>
        <v>1</v>
      </c>
      <c r="F558" s="49">
        <f t="shared" si="168"/>
        <v>85000</v>
      </c>
      <c r="G558" s="55">
        <v>21</v>
      </c>
      <c r="H558" s="48">
        <f t="shared" si="171"/>
        <v>1</v>
      </c>
      <c r="I558" s="49">
        <f t="shared" si="169"/>
        <v>85000</v>
      </c>
      <c r="J558" s="55">
        <v>12</v>
      </c>
      <c r="K558" s="48">
        <f t="shared" si="172"/>
        <v>0.75</v>
      </c>
      <c r="L558" s="49">
        <f t="shared" si="173"/>
        <v>63750</v>
      </c>
      <c r="M558" s="49">
        <f t="shared" si="174"/>
        <v>233750</v>
      </c>
      <c r="N558" s="49"/>
      <c r="O558" s="49"/>
      <c r="P558" s="49">
        <f t="shared" si="175"/>
        <v>233750</v>
      </c>
    </row>
    <row r="559" spans="1:16" s="43" customFormat="1" ht="36.75" customHeight="1">
      <c r="A559" s="44">
        <v>6</v>
      </c>
      <c r="B559" s="38" t="s">
        <v>570</v>
      </c>
      <c r="C559" s="46">
        <v>85000</v>
      </c>
      <c r="D559" s="47">
        <v>19</v>
      </c>
      <c r="E559" s="48">
        <f t="shared" si="170"/>
        <v>1</v>
      </c>
      <c r="F559" s="49">
        <f t="shared" si="168"/>
        <v>85000</v>
      </c>
      <c r="G559" s="55">
        <v>17</v>
      </c>
      <c r="H559" s="48">
        <f t="shared" si="171"/>
        <v>1</v>
      </c>
      <c r="I559" s="49">
        <f t="shared" si="169"/>
        <v>85000</v>
      </c>
      <c r="J559" s="55">
        <v>17</v>
      </c>
      <c r="K559" s="48">
        <f t="shared" si="172"/>
        <v>1</v>
      </c>
      <c r="L559" s="49">
        <f t="shared" si="173"/>
        <v>85000</v>
      </c>
      <c r="M559" s="49">
        <f t="shared" si="174"/>
        <v>255000</v>
      </c>
      <c r="N559" s="49"/>
      <c r="O559" s="49"/>
      <c r="P559" s="49">
        <f t="shared" si="175"/>
        <v>255000</v>
      </c>
    </row>
    <row r="560" spans="1:16" s="43" customFormat="1" ht="36.75" customHeight="1">
      <c r="A560" s="44">
        <v>7</v>
      </c>
      <c r="B560" s="38" t="s">
        <v>571</v>
      </c>
      <c r="C560" s="46">
        <v>85000</v>
      </c>
      <c r="D560" s="47">
        <v>16</v>
      </c>
      <c r="E560" s="48">
        <f t="shared" si="170"/>
        <v>1</v>
      </c>
      <c r="F560" s="49">
        <f t="shared" si="168"/>
        <v>85000</v>
      </c>
      <c r="G560" s="55">
        <v>21</v>
      </c>
      <c r="H560" s="48">
        <f t="shared" si="171"/>
        <v>1</v>
      </c>
      <c r="I560" s="49">
        <f t="shared" si="169"/>
        <v>85000</v>
      </c>
      <c r="J560" s="55">
        <v>18</v>
      </c>
      <c r="K560" s="48">
        <f t="shared" si="172"/>
        <v>1</v>
      </c>
      <c r="L560" s="49">
        <f t="shared" si="173"/>
        <v>85000</v>
      </c>
      <c r="M560" s="49">
        <f t="shared" si="174"/>
        <v>255000</v>
      </c>
      <c r="N560" s="49"/>
      <c r="O560" s="49"/>
      <c r="P560" s="49">
        <f t="shared" si="175"/>
        <v>255000</v>
      </c>
    </row>
    <row r="561" spans="1:16" s="43" customFormat="1" ht="36.75" customHeight="1">
      <c r="A561" s="44">
        <v>8</v>
      </c>
      <c r="B561" s="38" t="s">
        <v>572</v>
      </c>
      <c r="C561" s="46">
        <v>85000</v>
      </c>
      <c r="D561" s="47">
        <v>18</v>
      </c>
      <c r="E561" s="48">
        <f t="shared" si="170"/>
        <v>1</v>
      </c>
      <c r="F561" s="49">
        <f t="shared" si="168"/>
        <v>85000</v>
      </c>
      <c r="G561" s="55">
        <v>18</v>
      </c>
      <c r="H561" s="48">
        <f t="shared" si="171"/>
        <v>1</v>
      </c>
      <c r="I561" s="49">
        <f t="shared" si="169"/>
        <v>85000</v>
      </c>
      <c r="J561" s="55">
        <v>21</v>
      </c>
      <c r="K561" s="48">
        <f t="shared" si="172"/>
        <v>1</v>
      </c>
      <c r="L561" s="49">
        <f t="shared" si="173"/>
        <v>85000</v>
      </c>
      <c r="M561" s="49">
        <f t="shared" si="174"/>
        <v>255000</v>
      </c>
      <c r="N561" s="49"/>
      <c r="O561" s="49"/>
      <c r="P561" s="49">
        <f t="shared" si="175"/>
        <v>255000</v>
      </c>
    </row>
    <row r="562" spans="1:16" s="43" customFormat="1" ht="36.75" customHeight="1">
      <c r="A562" s="44">
        <v>9</v>
      </c>
      <c r="B562" s="38" t="s">
        <v>573</v>
      </c>
      <c r="C562" s="46">
        <v>85000</v>
      </c>
      <c r="D562" s="47">
        <v>19</v>
      </c>
      <c r="E562" s="48">
        <f t="shared" si="170"/>
        <v>1</v>
      </c>
      <c r="F562" s="49">
        <f t="shared" si="168"/>
        <v>85000</v>
      </c>
      <c r="G562" s="55">
        <v>21</v>
      </c>
      <c r="H562" s="48">
        <f t="shared" si="171"/>
        <v>1</v>
      </c>
      <c r="I562" s="49">
        <f t="shared" si="169"/>
        <v>85000</v>
      </c>
      <c r="J562" s="55">
        <v>21</v>
      </c>
      <c r="K562" s="48">
        <f t="shared" si="172"/>
        <v>1</v>
      </c>
      <c r="L562" s="49">
        <f t="shared" si="173"/>
        <v>85000</v>
      </c>
      <c r="M562" s="49">
        <f t="shared" si="174"/>
        <v>255000</v>
      </c>
      <c r="N562" s="49"/>
      <c r="O562" s="49"/>
      <c r="P562" s="49">
        <f t="shared" si="175"/>
        <v>255000</v>
      </c>
    </row>
    <row r="563" spans="1:16" s="43" customFormat="1" ht="36.75" customHeight="1">
      <c r="A563" s="44">
        <v>10</v>
      </c>
      <c r="B563" s="38" t="s">
        <v>574</v>
      </c>
      <c r="C563" s="46">
        <v>85000</v>
      </c>
      <c r="D563" s="47">
        <v>18</v>
      </c>
      <c r="E563" s="48">
        <f t="shared" si="170"/>
        <v>1</v>
      </c>
      <c r="F563" s="49">
        <f t="shared" si="168"/>
        <v>85000</v>
      </c>
      <c r="G563" s="55">
        <v>20</v>
      </c>
      <c r="H563" s="48">
        <f t="shared" si="171"/>
        <v>1</v>
      </c>
      <c r="I563" s="49">
        <f t="shared" si="169"/>
        <v>85000</v>
      </c>
      <c r="J563" s="55">
        <v>17</v>
      </c>
      <c r="K563" s="48">
        <f t="shared" si="172"/>
        <v>1</v>
      </c>
      <c r="L563" s="49">
        <f t="shared" si="173"/>
        <v>85000</v>
      </c>
      <c r="M563" s="49">
        <f t="shared" si="174"/>
        <v>255000</v>
      </c>
      <c r="N563" s="49"/>
      <c r="O563" s="49"/>
      <c r="P563" s="49">
        <f t="shared" si="175"/>
        <v>255000</v>
      </c>
    </row>
    <row r="564" spans="1:16" s="43" customFormat="1" ht="36.75" customHeight="1">
      <c r="A564" s="44">
        <v>11</v>
      </c>
      <c r="B564" s="38" t="s">
        <v>575</v>
      </c>
      <c r="C564" s="46">
        <v>85000</v>
      </c>
      <c r="D564" s="47">
        <v>19</v>
      </c>
      <c r="E564" s="48">
        <f t="shared" si="170"/>
        <v>1</v>
      </c>
      <c r="F564" s="49">
        <f t="shared" si="168"/>
        <v>85000</v>
      </c>
      <c r="G564" s="55">
        <v>21</v>
      </c>
      <c r="H564" s="48">
        <f t="shared" si="171"/>
        <v>1</v>
      </c>
      <c r="I564" s="49">
        <f t="shared" si="169"/>
        <v>85000</v>
      </c>
      <c r="J564" s="55">
        <v>21</v>
      </c>
      <c r="K564" s="48">
        <f t="shared" si="172"/>
        <v>1</v>
      </c>
      <c r="L564" s="49">
        <f t="shared" si="173"/>
        <v>85000</v>
      </c>
      <c r="M564" s="49">
        <f t="shared" si="174"/>
        <v>255000</v>
      </c>
      <c r="N564" s="49"/>
      <c r="O564" s="49"/>
      <c r="P564" s="49">
        <f t="shared" si="175"/>
        <v>255000</v>
      </c>
    </row>
    <row r="565" spans="1:16" s="43" customFormat="1" ht="36.75" customHeight="1">
      <c r="A565" s="44">
        <v>12</v>
      </c>
      <c r="B565" s="38" t="s">
        <v>576</v>
      </c>
      <c r="C565" s="46">
        <v>85000</v>
      </c>
      <c r="D565" s="47">
        <v>17</v>
      </c>
      <c r="E565" s="48">
        <f t="shared" si="170"/>
        <v>1</v>
      </c>
      <c r="F565" s="49">
        <f t="shared" si="168"/>
        <v>85000</v>
      </c>
      <c r="G565" s="55">
        <v>21</v>
      </c>
      <c r="H565" s="48">
        <f t="shared" si="171"/>
        <v>1</v>
      </c>
      <c r="I565" s="49">
        <f t="shared" si="169"/>
        <v>85000</v>
      </c>
      <c r="J565" s="55">
        <v>19</v>
      </c>
      <c r="K565" s="48">
        <f t="shared" si="172"/>
        <v>1</v>
      </c>
      <c r="L565" s="49">
        <f t="shared" si="173"/>
        <v>85000</v>
      </c>
      <c r="M565" s="49">
        <f t="shared" si="174"/>
        <v>255000</v>
      </c>
      <c r="N565" s="49"/>
      <c r="O565" s="49"/>
      <c r="P565" s="49">
        <f t="shared" si="175"/>
        <v>255000</v>
      </c>
    </row>
    <row r="566" spans="1:16" s="43" customFormat="1" ht="36.75" customHeight="1">
      <c r="A566" s="44">
        <v>13</v>
      </c>
      <c r="B566" s="38" t="s">
        <v>577</v>
      </c>
      <c r="C566" s="46">
        <v>85000</v>
      </c>
      <c r="D566" s="47">
        <v>19</v>
      </c>
      <c r="E566" s="48">
        <f t="shared" si="170"/>
        <v>1</v>
      </c>
      <c r="F566" s="49">
        <f t="shared" si="168"/>
        <v>85000</v>
      </c>
      <c r="G566" s="55">
        <v>21</v>
      </c>
      <c r="H566" s="48">
        <f t="shared" si="171"/>
        <v>1</v>
      </c>
      <c r="I566" s="49">
        <f t="shared" si="169"/>
        <v>85000</v>
      </c>
      <c r="J566" s="55">
        <v>21</v>
      </c>
      <c r="K566" s="48">
        <f t="shared" si="172"/>
        <v>1</v>
      </c>
      <c r="L566" s="49">
        <f t="shared" si="173"/>
        <v>85000</v>
      </c>
      <c r="M566" s="49">
        <f t="shared" si="174"/>
        <v>255000</v>
      </c>
      <c r="N566" s="49"/>
      <c r="O566" s="49"/>
      <c r="P566" s="49">
        <f t="shared" si="175"/>
        <v>255000</v>
      </c>
    </row>
    <row r="567" spans="1:16" s="43" customFormat="1" ht="36.75" customHeight="1">
      <c r="A567" s="44">
        <v>14</v>
      </c>
      <c r="B567" s="38" t="s">
        <v>578</v>
      </c>
      <c r="C567" s="46">
        <v>85000</v>
      </c>
      <c r="D567" s="47">
        <v>19</v>
      </c>
      <c r="E567" s="48">
        <f t="shared" si="170"/>
        <v>1</v>
      </c>
      <c r="F567" s="49">
        <f t="shared" si="168"/>
        <v>85000</v>
      </c>
      <c r="G567" s="55">
        <v>21</v>
      </c>
      <c r="H567" s="48">
        <f t="shared" si="171"/>
        <v>1</v>
      </c>
      <c r="I567" s="49">
        <f t="shared" si="169"/>
        <v>85000</v>
      </c>
      <c r="J567" s="55">
        <v>21</v>
      </c>
      <c r="K567" s="48">
        <f t="shared" si="172"/>
        <v>1</v>
      </c>
      <c r="L567" s="49">
        <f t="shared" si="173"/>
        <v>85000</v>
      </c>
      <c r="M567" s="49">
        <f t="shared" si="174"/>
        <v>255000</v>
      </c>
      <c r="N567" s="49"/>
      <c r="O567" s="49"/>
      <c r="P567" s="49">
        <f t="shared" si="175"/>
        <v>255000</v>
      </c>
    </row>
    <row r="568" spans="1:16" s="43" customFormat="1" ht="36.75" customHeight="1">
      <c r="A568" s="44">
        <v>15</v>
      </c>
      <c r="B568" s="38" t="s">
        <v>579</v>
      </c>
      <c r="C568" s="46">
        <v>85000</v>
      </c>
      <c r="D568" s="47">
        <v>16</v>
      </c>
      <c r="E568" s="48">
        <f t="shared" si="170"/>
        <v>1</v>
      </c>
      <c r="F568" s="49">
        <f t="shared" si="168"/>
        <v>85000</v>
      </c>
      <c r="G568" s="55">
        <v>14</v>
      </c>
      <c r="H568" s="48">
        <f t="shared" si="171"/>
        <v>0.75</v>
      </c>
      <c r="I568" s="49">
        <f t="shared" si="169"/>
        <v>63750</v>
      </c>
      <c r="J568" s="55">
        <v>17</v>
      </c>
      <c r="K568" s="48">
        <f t="shared" si="172"/>
        <v>1</v>
      </c>
      <c r="L568" s="49">
        <f t="shared" si="173"/>
        <v>85000</v>
      </c>
      <c r="M568" s="49">
        <f t="shared" si="174"/>
        <v>233750</v>
      </c>
      <c r="N568" s="49"/>
      <c r="O568" s="49"/>
      <c r="P568" s="49">
        <f t="shared" si="175"/>
        <v>233750</v>
      </c>
    </row>
    <row r="569" spans="1:16" s="43" customFormat="1" ht="36.75" customHeight="1">
      <c r="A569" s="44">
        <v>16</v>
      </c>
      <c r="B569" s="38" t="s">
        <v>580</v>
      </c>
      <c r="C569" s="46">
        <v>85000</v>
      </c>
      <c r="D569" s="47">
        <v>18</v>
      </c>
      <c r="E569" s="48">
        <f t="shared" si="170"/>
        <v>1</v>
      </c>
      <c r="F569" s="49">
        <f t="shared" si="168"/>
        <v>85000</v>
      </c>
      <c r="G569" s="55">
        <v>15</v>
      </c>
      <c r="H569" s="48">
        <f t="shared" si="171"/>
        <v>0.75</v>
      </c>
      <c r="I569" s="49">
        <f t="shared" si="169"/>
        <v>63750</v>
      </c>
      <c r="J569" s="55">
        <v>17</v>
      </c>
      <c r="K569" s="48">
        <f t="shared" si="172"/>
        <v>1</v>
      </c>
      <c r="L569" s="49">
        <f t="shared" si="173"/>
        <v>85000</v>
      </c>
      <c r="M569" s="49">
        <f t="shared" si="174"/>
        <v>233750</v>
      </c>
      <c r="N569" s="49"/>
      <c r="O569" s="49"/>
      <c r="P569" s="49">
        <f t="shared" si="175"/>
        <v>233750</v>
      </c>
    </row>
    <row r="570" spans="1:16" s="43" customFormat="1" ht="36.75" customHeight="1">
      <c r="A570" s="44">
        <v>17</v>
      </c>
      <c r="B570" s="38" t="s">
        <v>581</v>
      </c>
      <c r="C570" s="46">
        <v>85000</v>
      </c>
      <c r="D570" s="47">
        <v>19</v>
      </c>
      <c r="E570" s="48">
        <f t="shared" si="170"/>
        <v>1</v>
      </c>
      <c r="F570" s="49">
        <f t="shared" si="168"/>
        <v>85000</v>
      </c>
      <c r="G570" s="55">
        <v>20</v>
      </c>
      <c r="H570" s="48">
        <f t="shared" si="171"/>
        <v>1</v>
      </c>
      <c r="I570" s="49">
        <f t="shared" si="169"/>
        <v>85000</v>
      </c>
      <c r="J570" s="55">
        <v>21</v>
      </c>
      <c r="K570" s="48">
        <f t="shared" si="172"/>
        <v>1</v>
      </c>
      <c r="L570" s="49">
        <f t="shared" si="173"/>
        <v>85000</v>
      </c>
      <c r="M570" s="49">
        <f t="shared" si="174"/>
        <v>255000</v>
      </c>
      <c r="N570" s="49"/>
      <c r="O570" s="49"/>
      <c r="P570" s="49">
        <f t="shared" si="175"/>
        <v>255000</v>
      </c>
    </row>
    <row r="571" spans="1:16" s="43" customFormat="1" ht="36.75" customHeight="1">
      <c r="A571" s="44">
        <v>18</v>
      </c>
      <c r="B571" s="38" t="s">
        <v>582</v>
      </c>
      <c r="C571" s="46">
        <v>85000</v>
      </c>
      <c r="D571" s="47">
        <v>19</v>
      </c>
      <c r="E571" s="48">
        <f t="shared" si="170"/>
        <v>1</v>
      </c>
      <c r="F571" s="49">
        <f t="shared" si="168"/>
        <v>85000</v>
      </c>
      <c r="G571" s="55">
        <v>19</v>
      </c>
      <c r="H571" s="48">
        <f t="shared" si="171"/>
        <v>1</v>
      </c>
      <c r="I571" s="49">
        <f t="shared" si="169"/>
        <v>85000</v>
      </c>
      <c r="J571" s="55">
        <v>21</v>
      </c>
      <c r="K571" s="48">
        <f t="shared" si="172"/>
        <v>1</v>
      </c>
      <c r="L571" s="49">
        <f t="shared" si="173"/>
        <v>85000</v>
      </c>
      <c r="M571" s="49">
        <f t="shared" si="174"/>
        <v>255000</v>
      </c>
      <c r="N571" s="49"/>
      <c r="O571" s="49"/>
      <c r="P571" s="49">
        <f t="shared" si="175"/>
        <v>255000</v>
      </c>
    </row>
    <row r="572" spans="1:16" s="43" customFormat="1" ht="36.75" customHeight="1">
      <c r="A572" s="44">
        <v>19</v>
      </c>
      <c r="B572" s="38" t="s">
        <v>583</v>
      </c>
      <c r="C572" s="46">
        <v>85000</v>
      </c>
      <c r="D572" s="47">
        <v>18</v>
      </c>
      <c r="E572" s="48">
        <f t="shared" si="170"/>
        <v>1</v>
      </c>
      <c r="F572" s="49">
        <f t="shared" si="168"/>
        <v>85000</v>
      </c>
      <c r="G572" s="55">
        <v>19</v>
      </c>
      <c r="H572" s="48">
        <f t="shared" si="171"/>
        <v>1</v>
      </c>
      <c r="I572" s="49">
        <f t="shared" si="169"/>
        <v>85000</v>
      </c>
      <c r="J572" s="55">
        <v>16</v>
      </c>
      <c r="K572" s="48">
        <f t="shared" si="172"/>
        <v>1</v>
      </c>
      <c r="L572" s="49">
        <f t="shared" si="173"/>
        <v>85000</v>
      </c>
      <c r="M572" s="49">
        <f t="shared" si="174"/>
        <v>255000</v>
      </c>
      <c r="N572" s="49"/>
      <c r="O572" s="49"/>
      <c r="P572" s="49">
        <f t="shared" si="175"/>
        <v>255000</v>
      </c>
    </row>
    <row r="573" spans="1:16" s="43" customFormat="1" ht="36.75" customHeight="1">
      <c r="A573" s="44">
        <v>20</v>
      </c>
      <c r="B573" s="38" t="s">
        <v>584</v>
      </c>
      <c r="C573" s="46">
        <v>85000</v>
      </c>
      <c r="D573" s="47">
        <v>19</v>
      </c>
      <c r="E573" s="48">
        <f t="shared" si="170"/>
        <v>1</v>
      </c>
      <c r="F573" s="49">
        <f t="shared" si="168"/>
        <v>85000</v>
      </c>
      <c r="G573" s="55">
        <v>21</v>
      </c>
      <c r="H573" s="48">
        <f t="shared" si="171"/>
        <v>1</v>
      </c>
      <c r="I573" s="49">
        <f t="shared" si="169"/>
        <v>85000</v>
      </c>
      <c r="J573" s="55">
        <v>21</v>
      </c>
      <c r="K573" s="48">
        <f t="shared" si="172"/>
        <v>1</v>
      </c>
      <c r="L573" s="49">
        <f t="shared" si="173"/>
        <v>85000</v>
      </c>
      <c r="M573" s="49">
        <f t="shared" si="174"/>
        <v>255000</v>
      </c>
      <c r="N573" s="49"/>
      <c r="O573" s="49"/>
      <c r="P573" s="49">
        <f t="shared" si="175"/>
        <v>255000</v>
      </c>
    </row>
    <row r="574" spans="1:16" s="43" customFormat="1" ht="36.75" customHeight="1">
      <c r="A574" s="44">
        <v>21</v>
      </c>
      <c r="B574" s="38" t="s">
        <v>585</v>
      </c>
      <c r="C574" s="46">
        <v>85000</v>
      </c>
      <c r="D574" s="47">
        <v>19</v>
      </c>
      <c r="E574" s="48">
        <f t="shared" si="170"/>
        <v>1</v>
      </c>
      <c r="F574" s="49">
        <f t="shared" si="168"/>
        <v>85000</v>
      </c>
      <c r="G574" s="55">
        <v>21</v>
      </c>
      <c r="H574" s="48">
        <f t="shared" si="171"/>
        <v>1</v>
      </c>
      <c r="I574" s="49">
        <f t="shared" si="169"/>
        <v>85000</v>
      </c>
      <c r="J574" s="55">
        <v>20</v>
      </c>
      <c r="K574" s="48">
        <f t="shared" si="172"/>
        <v>1</v>
      </c>
      <c r="L574" s="49">
        <f t="shared" si="173"/>
        <v>85000</v>
      </c>
      <c r="M574" s="49">
        <f t="shared" si="174"/>
        <v>255000</v>
      </c>
      <c r="N574" s="49"/>
      <c r="O574" s="49"/>
      <c r="P574" s="49">
        <f t="shared" si="175"/>
        <v>255000</v>
      </c>
    </row>
    <row r="575" spans="1:16" s="43" customFormat="1" ht="36.75" customHeight="1">
      <c r="A575" s="44">
        <v>22</v>
      </c>
      <c r="B575" s="38" t="s">
        <v>586</v>
      </c>
      <c r="C575" s="46">
        <v>85000</v>
      </c>
      <c r="D575" s="47">
        <v>17</v>
      </c>
      <c r="E575" s="48">
        <f t="shared" si="170"/>
        <v>1</v>
      </c>
      <c r="F575" s="49">
        <f t="shared" si="168"/>
        <v>85000</v>
      </c>
      <c r="G575" s="55">
        <v>17</v>
      </c>
      <c r="H575" s="48">
        <f t="shared" si="171"/>
        <v>1</v>
      </c>
      <c r="I575" s="49">
        <f t="shared" si="169"/>
        <v>85000</v>
      </c>
      <c r="J575" s="55">
        <v>16</v>
      </c>
      <c r="K575" s="48">
        <f t="shared" si="172"/>
        <v>1</v>
      </c>
      <c r="L575" s="49">
        <f t="shared" si="173"/>
        <v>85000</v>
      </c>
      <c r="M575" s="49">
        <f t="shared" si="174"/>
        <v>255000</v>
      </c>
      <c r="N575" s="49"/>
      <c r="O575" s="49"/>
      <c r="P575" s="49">
        <f t="shared" si="175"/>
        <v>255000</v>
      </c>
    </row>
    <row r="576" spans="1:16" s="43" customFormat="1" ht="36.75" customHeight="1">
      <c r="A576" s="44">
        <v>23</v>
      </c>
      <c r="B576" s="38" t="s">
        <v>587</v>
      </c>
      <c r="C576" s="46">
        <v>85000</v>
      </c>
      <c r="D576" s="47">
        <v>18</v>
      </c>
      <c r="E576" s="48">
        <f t="shared" si="170"/>
        <v>1</v>
      </c>
      <c r="F576" s="49">
        <f t="shared" si="168"/>
        <v>85000</v>
      </c>
      <c r="G576" s="55">
        <v>16</v>
      </c>
      <c r="H576" s="48">
        <f t="shared" si="171"/>
        <v>1</v>
      </c>
      <c r="I576" s="49">
        <f t="shared" si="169"/>
        <v>85000</v>
      </c>
      <c r="J576" s="55">
        <v>19</v>
      </c>
      <c r="K576" s="48">
        <f t="shared" si="172"/>
        <v>1</v>
      </c>
      <c r="L576" s="49">
        <f t="shared" si="173"/>
        <v>85000</v>
      </c>
      <c r="M576" s="49">
        <f t="shared" si="174"/>
        <v>255000</v>
      </c>
      <c r="N576" s="49"/>
      <c r="O576" s="49"/>
      <c r="P576" s="49">
        <f t="shared" si="175"/>
        <v>255000</v>
      </c>
    </row>
    <row r="577" spans="1:16" s="43" customFormat="1" ht="36.75" customHeight="1">
      <c r="A577" s="44">
        <v>24</v>
      </c>
      <c r="B577" s="38" t="s">
        <v>588</v>
      </c>
      <c r="C577" s="46">
        <v>85000</v>
      </c>
      <c r="D577" s="47">
        <v>19</v>
      </c>
      <c r="E577" s="48">
        <f t="shared" si="170"/>
        <v>1</v>
      </c>
      <c r="F577" s="49">
        <f t="shared" si="168"/>
        <v>85000</v>
      </c>
      <c r="G577" s="55">
        <v>20</v>
      </c>
      <c r="H577" s="48">
        <f t="shared" si="171"/>
        <v>1</v>
      </c>
      <c r="I577" s="49">
        <f t="shared" si="169"/>
        <v>85000</v>
      </c>
      <c r="J577" s="55">
        <v>21</v>
      </c>
      <c r="K577" s="48">
        <f t="shared" si="172"/>
        <v>1</v>
      </c>
      <c r="L577" s="49">
        <f t="shared" si="173"/>
        <v>85000</v>
      </c>
      <c r="M577" s="49">
        <f t="shared" si="174"/>
        <v>255000</v>
      </c>
      <c r="N577" s="49"/>
      <c r="O577" s="49"/>
      <c r="P577" s="49">
        <f t="shared" si="175"/>
        <v>255000</v>
      </c>
    </row>
    <row r="578" spans="1:16" s="43" customFormat="1" ht="36.75" customHeight="1">
      <c r="A578" s="44">
        <v>25</v>
      </c>
      <c r="B578" s="38" t="s">
        <v>589</v>
      </c>
      <c r="C578" s="46">
        <v>85000</v>
      </c>
      <c r="D578" s="47">
        <v>17</v>
      </c>
      <c r="E578" s="48">
        <f t="shared" si="170"/>
        <v>1</v>
      </c>
      <c r="F578" s="49">
        <f t="shared" si="168"/>
        <v>85000</v>
      </c>
      <c r="G578" s="55">
        <v>18</v>
      </c>
      <c r="H578" s="48">
        <f t="shared" si="171"/>
        <v>1</v>
      </c>
      <c r="I578" s="49">
        <f t="shared" si="169"/>
        <v>85000</v>
      </c>
      <c r="J578" s="55">
        <v>18</v>
      </c>
      <c r="K578" s="48">
        <f t="shared" si="172"/>
        <v>1</v>
      </c>
      <c r="L578" s="49">
        <f t="shared" si="173"/>
        <v>85000</v>
      </c>
      <c r="M578" s="49">
        <f t="shared" si="174"/>
        <v>255000</v>
      </c>
      <c r="N578" s="49"/>
      <c r="O578" s="49"/>
      <c r="P578" s="49">
        <f t="shared" si="175"/>
        <v>255000</v>
      </c>
    </row>
    <row r="579" spans="1:16" s="43" customFormat="1" ht="36.75" customHeight="1">
      <c r="A579" s="44">
        <v>26</v>
      </c>
      <c r="B579" s="38" t="s">
        <v>590</v>
      </c>
      <c r="C579" s="46">
        <v>85000</v>
      </c>
      <c r="D579" s="47">
        <v>16</v>
      </c>
      <c r="E579" s="48">
        <f t="shared" si="170"/>
        <v>1</v>
      </c>
      <c r="F579" s="49">
        <f t="shared" si="168"/>
        <v>85000</v>
      </c>
      <c r="G579" s="55">
        <v>18</v>
      </c>
      <c r="H579" s="48">
        <f t="shared" si="171"/>
        <v>1</v>
      </c>
      <c r="I579" s="49">
        <f t="shared" si="169"/>
        <v>85000</v>
      </c>
      <c r="J579" s="55">
        <v>18</v>
      </c>
      <c r="K579" s="48">
        <f t="shared" si="172"/>
        <v>1</v>
      </c>
      <c r="L579" s="49">
        <f t="shared" si="173"/>
        <v>85000</v>
      </c>
      <c r="M579" s="49">
        <f t="shared" si="174"/>
        <v>255000</v>
      </c>
      <c r="N579" s="49"/>
      <c r="O579" s="49"/>
      <c r="P579" s="49">
        <f t="shared" si="175"/>
        <v>255000</v>
      </c>
    </row>
    <row r="580" spans="1:16" s="43" customFormat="1" ht="36.75" customHeight="1">
      <c r="A580" s="44">
        <v>27</v>
      </c>
      <c r="B580" s="38" t="s">
        <v>591</v>
      </c>
      <c r="C580" s="46">
        <v>85000</v>
      </c>
      <c r="D580" s="42">
        <v>15</v>
      </c>
      <c r="E580" s="48">
        <f t="shared" si="170"/>
        <v>0.75</v>
      </c>
      <c r="F580" s="49">
        <f t="shared" si="168"/>
        <v>63750</v>
      </c>
      <c r="G580" s="55">
        <v>9</v>
      </c>
      <c r="H580" s="48">
        <f t="shared" si="171"/>
        <v>0.5</v>
      </c>
      <c r="I580" s="49">
        <f t="shared" si="169"/>
        <v>42500</v>
      </c>
      <c r="J580" s="55">
        <v>19</v>
      </c>
      <c r="K580" s="48">
        <f t="shared" si="172"/>
        <v>1</v>
      </c>
      <c r="L580" s="49">
        <f t="shared" si="173"/>
        <v>85000</v>
      </c>
      <c r="M580" s="49">
        <f t="shared" si="174"/>
        <v>191250</v>
      </c>
      <c r="N580" s="49"/>
      <c r="O580" s="49"/>
      <c r="P580" s="49">
        <f t="shared" si="175"/>
        <v>191250</v>
      </c>
    </row>
    <row r="581" spans="1:16" s="43" customFormat="1" ht="36.75" customHeight="1">
      <c r="A581" s="44">
        <v>28</v>
      </c>
      <c r="B581" s="38" t="s">
        <v>592</v>
      </c>
      <c r="C581" s="46">
        <v>85000</v>
      </c>
      <c r="D581" s="47">
        <v>18</v>
      </c>
      <c r="E581" s="48">
        <f t="shared" si="170"/>
        <v>1</v>
      </c>
      <c r="F581" s="49">
        <f t="shared" si="168"/>
        <v>85000</v>
      </c>
      <c r="G581" s="55">
        <v>19</v>
      </c>
      <c r="H581" s="48">
        <f t="shared" si="171"/>
        <v>1</v>
      </c>
      <c r="I581" s="49">
        <f t="shared" si="169"/>
        <v>85000</v>
      </c>
      <c r="J581" s="55">
        <v>18</v>
      </c>
      <c r="K581" s="48">
        <f t="shared" si="172"/>
        <v>1</v>
      </c>
      <c r="L581" s="49">
        <f t="shared" si="173"/>
        <v>85000</v>
      </c>
      <c r="M581" s="49">
        <f t="shared" si="174"/>
        <v>255000</v>
      </c>
      <c r="N581" s="49"/>
      <c r="O581" s="49"/>
      <c r="P581" s="49">
        <f t="shared" si="175"/>
        <v>255000</v>
      </c>
    </row>
    <row r="582" spans="1:16" s="43" customFormat="1" ht="36.75" customHeight="1">
      <c r="A582" s="44">
        <v>29</v>
      </c>
      <c r="B582" s="38" t="s">
        <v>593</v>
      </c>
      <c r="C582" s="46">
        <v>85000</v>
      </c>
      <c r="D582" s="47">
        <v>19</v>
      </c>
      <c r="E582" s="48">
        <f t="shared" si="170"/>
        <v>1</v>
      </c>
      <c r="F582" s="49">
        <f t="shared" si="168"/>
        <v>85000</v>
      </c>
      <c r="G582" s="55">
        <v>14</v>
      </c>
      <c r="H582" s="48">
        <f t="shared" si="171"/>
        <v>0.75</v>
      </c>
      <c r="I582" s="49">
        <f t="shared" si="169"/>
        <v>63750</v>
      </c>
      <c r="J582" s="55">
        <v>21</v>
      </c>
      <c r="K582" s="48">
        <f t="shared" si="172"/>
        <v>1</v>
      </c>
      <c r="L582" s="49">
        <f t="shared" si="173"/>
        <v>85000</v>
      </c>
      <c r="M582" s="49">
        <f t="shared" si="174"/>
        <v>233750</v>
      </c>
      <c r="N582" s="49"/>
      <c r="O582" s="49"/>
      <c r="P582" s="49">
        <f t="shared" si="175"/>
        <v>233750</v>
      </c>
    </row>
    <row r="583" spans="1:16" s="43" customFormat="1" ht="36.75" customHeight="1">
      <c r="A583" s="44">
        <v>30</v>
      </c>
      <c r="B583" s="38" t="s">
        <v>594</v>
      </c>
      <c r="C583" s="46">
        <v>85000</v>
      </c>
      <c r="D583" s="47">
        <v>18</v>
      </c>
      <c r="E583" s="48">
        <f t="shared" si="170"/>
        <v>1</v>
      </c>
      <c r="F583" s="49">
        <f t="shared" si="168"/>
        <v>85000</v>
      </c>
      <c r="G583" s="55">
        <v>16</v>
      </c>
      <c r="H583" s="48">
        <f t="shared" si="171"/>
        <v>1</v>
      </c>
      <c r="I583" s="49">
        <f t="shared" si="169"/>
        <v>85000</v>
      </c>
      <c r="J583" s="55">
        <v>21</v>
      </c>
      <c r="K583" s="48">
        <f t="shared" si="172"/>
        <v>1</v>
      </c>
      <c r="L583" s="49">
        <f t="shared" si="173"/>
        <v>85000</v>
      </c>
      <c r="M583" s="49">
        <f t="shared" si="174"/>
        <v>255000</v>
      </c>
      <c r="N583" s="49"/>
      <c r="O583" s="49"/>
      <c r="P583" s="49">
        <f t="shared" si="175"/>
        <v>255000</v>
      </c>
    </row>
    <row r="584" spans="1:16" s="43" customFormat="1" ht="36.75" customHeight="1">
      <c r="A584" s="44">
        <v>31</v>
      </c>
      <c r="B584" s="38" t="s">
        <v>595</v>
      </c>
      <c r="C584" s="46">
        <v>85000</v>
      </c>
      <c r="D584" s="47">
        <v>17</v>
      </c>
      <c r="E584" s="48">
        <f t="shared" si="170"/>
        <v>1</v>
      </c>
      <c r="F584" s="49">
        <f t="shared" si="168"/>
        <v>85000</v>
      </c>
      <c r="G584" s="55">
        <v>21</v>
      </c>
      <c r="H584" s="48">
        <f t="shared" si="171"/>
        <v>1</v>
      </c>
      <c r="I584" s="49">
        <f t="shared" si="169"/>
        <v>85000</v>
      </c>
      <c r="J584" s="55">
        <v>21</v>
      </c>
      <c r="K584" s="48">
        <f t="shared" si="172"/>
        <v>1</v>
      </c>
      <c r="L584" s="49">
        <f t="shared" si="173"/>
        <v>85000</v>
      </c>
      <c r="M584" s="49">
        <f t="shared" si="174"/>
        <v>255000</v>
      </c>
      <c r="N584" s="49"/>
      <c r="O584" s="49"/>
      <c r="P584" s="49">
        <f t="shared" si="175"/>
        <v>255000</v>
      </c>
    </row>
    <row r="585" spans="1:16" s="43" customFormat="1" ht="36.75" customHeight="1">
      <c r="A585" s="40">
        <v>23</v>
      </c>
      <c r="B585" s="41" t="s">
        <v>69</v>
      </c>
      <c r="C585" s="42"/>
      <c r="D585" s="42"/>
      <c r="E585" s="42"/>
      <c r="F585" s="42">
        <f>SUM(F586:F614)</f>
        <v>2358750</v>
      </c>
      <c r="G585" s="42"/>
      <c r="H585" s="42"/>
      <c r="I585" s="42">
        <f>SUM(I586:I614)</f>
        <v>2273750</v>
      </c>
      <c r="J585" s="42"/>
      <c r="K585" s="42"/>
      <c r="L585" s="42">
        <f>SUM(L586:L614)</f>
        <v>2316250</v>
      </c>
      <c r="M585" s="42">
        <f>SUM(M586:M614)</f>
        <v>6948750</v>
      </c>
      <c r="N585" s="42">
        <f>SUM(N586:N614)</f>
        <v>0</v>
      </c>
      <c r="O585" s="42">
        <f>SUM(O586:O614)</f>
        <v>0</v>
      </c>
      <c r="P585" s="42">
        <f>SUM(P586:P614)</f>
        <v>6948750</v>
      </c>
    </row>
    <row r="586" spans="1:16" s="43" customFormat="1" ht="36.75" customHeight="1">
      <c r="A586" s="44">
        <v>1</v>
      </c>
      <c r="B586" s="68" t="s">
        <v>596</v>
      </c>
      <c r="C586" s="46">
        <v>85000</v>
      </c>
      <c r="D586" s="54">
        <v>18</v>
      </c>
      <c r="E586" s="48">
        <f>IF(D586=0,0,IF(D586&lt;=5,0.25,IF(D586&lt;=10,0.5,IF(D586&lt;=15,0.75,1))))</f>
        <v>1</v>
      </c>
      <c r="F586" s="49">
        <f aca="true" t="shared" si="176" ref="F586:F614">C586*E586</f>
        <v>85000</v>
      </c>
      <c r="G586" s="55">
        <v>20</v>
      </c>
      <c r="H586" s="48">
        <f>IF(G586=0,0,IF(G586&lt;=5,0.25,IF(G586&lt;=10,0.5,IF(G586&lt;=15,0.75,1))))</f>
        <v>1</v>
      </c>
      <c r="I586" s="49">
        <f aca="true" t="shared" si="177" ref="I586:I614">C586*H586</f>
        <v>85000</v>
      </c>
      <c r="J586" s="55">
        <v>18</v>
      </c>
      <c r="K586" s="48">
        <f>IF(J586=0,0,IF(J586&lt;=5,0.25,IF(J586&lt;=10,0.5,IF(J586&lt;=15,0.75,1))))</f>
        <v>1</v>
      </c>
      <c r="L586" s="49">
        <f>C586*K586</f>
        <v>85000</v>
      </c>
      <c r="M586" s="49">
        <f>L586+I586+F586</f>
        <v>255000</v>
      </c>
      <c r="N586" s="49"/>
      <c r="O586" s="49"/>
      <c r="P586" s="49">
        <f>M586-N586-O586</f>
        <v>255000</v>
      </c>
    </row>
    <row r="587" spans="1:16" s="43" customFormat="1" ht="36.75" customHeight="1">
      <c r="A587" s="44">
        <v>2</v>
      </c>
      <c r="B587" s="68" t="s">
        <v>597</v>
      </c>
      <c r="C587" s="46">
        <v>85000</v>
      </c>
      <c r="D587" s="54">
        <v>17</v>
      </c>
      <c r="E587" s="48">
        <f aca="true" t="shared" si="178" ref="E587:E614">IF(D587=0,0,IF(D587&lt;=5,0.25,IF(D587&lt;=10,0.5,IF(D587&lt;=15,0.75,1))))</f>
        <v>1</v>
      </c>
      <c r="F587" s="49">
        <f t="shared" si="176"/>
        <v>85000</v>
      </c>
      <c r="G587" s="55">
        <v>18</v>
      </c>
      <c r="H587" s="48">
        <f aca="true" t="shared" si="179" ref="H587:H614">IF(G587=0,0,IF(G587&lt;=5,0.25,IF(G587&lt;=10,0.5,IF(G587&lt;=15,0.75,1))))</f>
        <v>1</v>
      </c>
      <c r="I587" s="49">
        <f t="shared" si="177"/>
        <v>85000</v>
      </c>
      <c r="J587" s="55">
        <v>21</v>
      </c>
      <c r="K587" s="48">
        <f aca="true" t="shared" si="180" ref="K587:K614">IF(J587=0,0,IF(J587&lt;=5,0.25,IF(J587&lt;=10,0.5,IF(J587&lt;=15,0.75,1))))</f>
        <v>1</v>
      </c>
      <c r="L587" s="49">
        <f aca="true" t="shared" si="181" ref="L587:L614">C587*K587</f>
        <v>85000</v>
      </c>
      <c r="M587" s="49">
        <f aca="true" t="shared" si="182" ref="M587:M614">L587+I587+F587</f>
        <v>255000</v>
      </c>
      <c r="N587" s="49"/>
      <c r="O587" s="49"/>
      <c r="P587" s="49">
        <f aca="true" t="shared" si="183" ref="P587:P614">M587-N587-O587</f>
        <v>255000</v>
      </c>
    </row>
    <row r="588" spans="1:16" s="43" customFormat="1" ht="36.75" customHeight="1">
      <c r="A588" s="44">
        <v>3</v>
      </c>
      <c r="B588" s="68" t="s">
        <v>598</v>
      </c>
      <c r="C588" s="46">
        <v>85000</v>
      </c>
      <c r="D588" s="54">
        <v>18</v>
      </c>
      <c r="E588" s="48">
        <f t="shared" si="178"/>
        <v>1</v>
      </c>
      <c r="F588" s="49">
        <f t="shared" si="176"/>
        <v>85000</v>
      </c>
      <c r="G588" s="55">
        <v>18</v>
      </c>
      <c r="H588" s="48">
        <f t="shared" si="179"/>
        <v>1</v>
      </c>
      <c r="I588" s="49">
        <f t="shared" si="177"/>
        <v>85000</v>
      </c>
      <c r="J588" s="55">
        <v>19</v>
      </c>
      <c r="K588" s="48">
        <f t="shared" si="180"/>
        <v>1</v>
      </c>
      <c r="L588" s="49">
        <f t="shared" si="181"/>
        <v>85000</v>
      </c>
      <c r="M588" s="49">
        <f t="shared" si="182"/>
        <v>255000</v>
      </c>
      <c r="N588" s="49"/>
      <c r="O588" s="49"/>
      <c r="P588" s="49">
        <f t="shared" si="183"/>
        <v>255000</v>
      </c>
    </row>
    <row r="589" spans="1:16" s="43" customFormat="1" ht="36.75" customHeight="1">
      <c r="A589" s="44">
        <v>4</v>
      </c>
      <c r="B589" s="68" t="s">
        <v>599</v>
      </c>
      <c r="C589" s="46">
        <v>85000</v>
      </c>
      <c r="D589" s="54">
        <v>12</v>
      </c>
      <c r="E589" s="48">
        <f t="shared" si="178"/>
        <v>0.75</v>
      </c>
      <c r="F589" s="49">
        <f t="shared" si="176"/>
        <v>63750</v>
      </c>
      <c r="G589" s="55">
        <v>21</v>
      </c>
      <c r="H589" s="48">
        <f t="shared" si="179"/>
        <v>1</v>
      </c>
      <c r="I589" s="49">
        <f t="shared" si="177"/>
        <v>85000</v>
      </c>
      <c r="J589" s="55">
        <v>21</v>
      </c>
      <c r="K589" s="48">
        <f t="shared" si="180"/>
        <v>1</v>
      </c>
      <c r="L589" s="49">
        <f t="shared" si="181"/>
        <v>85000</v>
      </c>
      <c r="M589" s="49">
        <f t="shared" si="182"/>
        <v>233750</v>
      </c>
      <c r="N589" s="49"/>
      <c r="O589" s="49"/>
      <c r="P589" s="49">
        <f t="shared" si="183"/>
        <v>233750</v>
      </c>
    </row>
    <row r="590" spans="1:16" s="43" customFormat="1" ht="36.75" customHeight="1">
      <c r="A590" s="44">
        <v>5</v>
      </c>
      <c r="B590" s="68" t="s">
        <v>600</v>
      </c>
      <c r="C590" s="46">
        <v>85000</v>
      </c>
      <c r="D590" s="54">
        <v>17</v>
      </c>
      <c r="E590" s="48">
        <f t="shared" si="178"/>
        <v>1</v>
      </c>
      <c r="F590" s="49">
        <f t="shared" si="176"/>
        <v>85000</v>
      </c>
      <c r="G590" s="55">
        <v>20</v>
      </c>
      <c r="H590" s="48">
        <f t="shared" si="179"/>
        <v>1</v>
      </c>
      <c r="I590" s="49">
        <f t="shared" si="177"/>
        <v>85000</v>
      </c>
      <c r="J590" s="55">
        <v>19</v>
      </c>
      <c r="K590" s="48">
        <f t="shared" si="180"/>
        <v>1</v>
      </c>
      <c r="L590" s="49">
        <f t="shared" si="181"/>
        <v>85000</v>
      </c>
      <c r="M590" s="49">
        <f t="shared" si="182"/>
        <v>255000</v>
      </c>
      <c r="N590" s="49"/>
      <c r="O590" s="49"/>
      <c r="P590" s="49">
        <f t="shared" si="183"/>
        <v>255000</v>
      </c>
    </row>
    <row r="591" spans="1:16" s="43" customFormat="1" ht="36.75" customHeight="1">
      <c r="A591" s="44">
        <v>6</v>
      </c>
      <c r="B591" s="68" t="s">
        <v>601</v>
      </c>
      <c r="C591" s="46">
        <v>85000</v>
      </c>
      <c r="D591" s="54">
        <v>18</v>
      </c>
      <c r="E591" s="48">
        <f t="shared" si="178"/>
        <v>1</v>
      </c>
      <c r="F591" s="49">
        <f t="shared" si="176"/>
        <v>85000</v>
      </c>
      <c r="G591" s="55">
        <v>20</v>
      </c>
      <c r="H591" s="48">
        <f t="shared" si="179"/>
        <v>1</v>
      </c>
      <c r="I591" s="49">
        <f t="shared" si="177"/>
        <v>85000</v>
      </c>
      <c r="J591" s="55">
        <v>20</v>
      </c>
      <c r="K591" s="48">
        <f t="shared" si="180"/>
        <v>1</v>
      </c>
      <c r="L591" s="49">
        <f t="shared" si="181"/>
        <v>85000</v>
      </c>
      <c r="M591" s="49">
        <f t="shared" si="182"/>
        <v>255000</v>
      </c>
      <c r="N591" s="49"/>
      <c r="O591" s="49"/>
      <c r="P591" s="49">
        <f t="shared" si="183"/>
        <v>255000</v>
      </c>
    </row>
    <row r="592" spans="1:16" s="43" customFormat="1" ht="36.75" customHeight="1">
      <c r="A592" s="44">
        <v>7</v>
      </c>
      <c r="B592" s="68" t="s">
        <v>602</v>
      </c>
      <c r="C592" s="46">
        <v>85000</v>
      </c>
      <c r="D592" s="54">
        <v>18</v>
      </c>
      <c r="E592" s="48">
        <f t="shared" si="178"/>
        <v>1</v>
      </c>
      <c r="F592" s="49">
        <f t="shared" si="176"/>
        <v>85000</v>
      </c>
      <c r="G592" s="55">
        <v>17</v>
      </c>
      <c r="H592" s="48">
        <f t="shared" si="179"/>
        <v>1</v>
      </c>
      <c r="I592" s="49">
        <f t="shared" si="177"/>
        <v>85000</v>
      </c>
      <c r="J592" s="55">
        <v>21</v>
      </c>
      <c r="K592" s="48">
        <f t="shared" si="180"/>
        <v>1</v>
      </c>
      <c r="L592" s="49">
        <f t="shared" si="181"/>
        <v>85000</v>
      </c>
      <c r="M592" s="49">
        <f t="shared" si="182"/>
        <v>255000</v>
      </c>
      <c r="N592" s="49"/>
      <c r="O592" s="49"/>
      <c r="P592" s="49">
        <f t="shared" si="183"/>
        <v>255000</v>
      </c>
    </row>
    <row r="593" spans="1:16" s="43" customFormat="1" ht="36.75" customHeight="1">
      <c r="A593" s="44">
        <v>8</v>
      </c>
      <c r="B593" s="68" t="s">
        <v>603</v>
      </c>
      <c r="C593" s="46">
        <v>85000</v>
      </c>
      <c r="D593" s="54">
        <v>15</v>
      </c>
      <c r="E593" s="48">
        <f t="shared" si="178"/>
        <v>0.75</v>
      </c>
      <c r="F593" s="49">
        <f t="shared" si="176"/>
        <v>63750</v>
      </c>
      <c r="G593" s="55">
        <v>3</v>
      </c>
      <c r="H593" s="48">
        <f t="shared" si="179"/>
        <v>0.25</v>
      </c>
      <c r="I593" s="49">
        <f t="shared" si="177"/>
        <v>21250</v>
      </c>
      <c r="J593" s="52"/>
      <c r="K593" s="48">
        <f t="shared" si="180"/>
        <v>0</v>
      </c>
      <c r="L593" s="49">
        <f t="shared" si="181"/>
        <v>0</v>
      </c>
      <c r="M593" s="49">
        <f t="shared" si="182"/>
        <v>85000</v>
      </c>
      <c r="N593" s="49"/>
      <c r="O593" s="49"/>
      <c r="P593" s="49">
        <f t="shared" si="183"/>
        <v>85000</v>
      </c>
    </row>
    <row r="594" spans="1:16" s="43" customFormat="1" ht="36.75" customHeight="1">
      <c r="A594" s="44">
        <v>9</v>
      </c>
      <c r="B594" s="68" t="s">
        <v>604</v>
      </c>
      <c r="C594" s="46">
        <v>85000</v>
      </c>
      <c r="D594" s="54">
        <v>19</v>
      </c>
      <c r="E594" s="48">
        <f t="shared" si="178"/>
        <v>1</v>
      </c>
      <c r="F594" s="49">
        <f t="shared" si="176"/>
        <v>85000</v>
      </c>
      <c r="G594" s="55">
        <v>14</v>
      </c>
      <c r="H594" s="48">
        <f t="shared" si="179"/>
        <v>0.75</v>
      </c>
      <c r="I594" s="49">
        <f t="shared" si="177"/>
        <v>63750</v>
      </c>
      <c r="J594" s="55">
        <v>19</v>
      </c>
      <c r="K594" s="48">
        <f t="shared" si="180"/>
        <v>1</v>
      </c>
      <c r="L594" s="49">
        <f t="shared" si="181"/>
        <v>85000</v>
      </c>
      <c r="M594" s="49">
        <f t="shared" si="182"/>
        <v>233750</v>
      </c>
      <c r="N594" s="49"/>
      <c r="O594" s="49"/>
      <c r="P594" s="49">
        <f t="shared" si="183"/>
        <v>233750</v>
      </c>
    </row>
    <row r="595" spans="1:16" s="43" customFormat="1" ht="36.75" customHeight="1">
      <c r="A595" s="44">
        <v>10</v>
      </c>
      <c r="B595" s="68" t="s">
        <v>605</v>
      </c>
      <c r="C595" s="46">
        <v>85000</v>
      </c>
      <c r="D595" s="54">
        <v>16</v>
      </c>
      <c r="E595" s="48">
        <f t="shared" si="178"/>
        <v>1</v>
      </c>
      <c r="F595" s="49">
        <f t="shared" si="176"/>
        <v>85000</v>
      </c>
      <c r="G595" s="55">
        <v>14</v>
      </c>
      <c r="H595" s="48">
        <f t="shared" si="179"/>
        <v>0.75</v>
      </c>
      <c r="I595" s="49">
        <f t="shared" si="177"/>
        <v>63750</v>
      </c>
      <c r="J595" s="55">
        <v>21</v>
      </c>
      <c r="K595" s="48">
        <f t="shared" si="180"/>
        <v>1</v>
      </c>
      <c r="L595" s="49">
        <f t="shared" si="181"/>
        <v>85000</v>
      </c>
      <c r="M595" s="49">
        <f t="shared" si="182"/>
        <v>233750</v>
      </c>
      <c r="N595" s="49"/>
      <c r="O595" s="49"/>
      <c r="P595" s="49">
        <f t="shared" si="183"/>
        <v>233750</v>
      </c>
    </row>
    <row r="596" spans="1:16" s="43" customFormat="1" ht="36.75" customHeight="1">
      <c r="A596" s="44">
        <v>11</v>
      </c>
      <c r="B596" s="68" t="s">
        <v>606</v>
      </c>
      <c r="C596" s="46">
        <v>85000</v>
      </c>
      <c r="D596" s="54">
        <v>19</v>
      </c>
      <c r="E596" s="48">
        <f t="shared" si="178"/>
        <v>1</v>
      </c>
      <c r="F596" s="49">
        <f t="shared" si="176"/>
        <v>85000</v>
      </c>
      <c r="G596" s="55">
        <v>17</v>
      </c>
      <c r="H596" s="48">
        <f t="shared" si="179"/>
        <v>1</v>
      </c>
      <c r="I596" s="49">
        <f t="shared" si="177"/>
        <v>85000</v>
      </c>
      <c r="J596" s="55">
        <v>19</v>
      </c>
      <c r="K596" s="48">
        <f t="shared" si="180"/>
        <v>1</v>
      </c>
      <c r="L596" s="49">
        <f t="shared" si="181"/>
        <v>85000</v>
      </c>
      <c r="M596" s="49">
        <f t="shared" si="182"/>
        <v>255000</v>
      </c>
      <c r="N596" s="49"/>
      <c r="O596" s="49"/>
      <c r="P596" s="49">
        <f t="shared" si="183"/>
        <v>255000</v>
      </c>
    </row>
    <row r="597" spans="1:16" s="43" customFormat="1" ht="36.75" customHeight="1">
      <c r="A597" s="44">
        <v>12</v>
      </c>
      <c r="B597" s="68" t="s">
        <v>607</v>
      </c>
      <c r="C597" s="46">
        <v>85000</v>
      </c>
      <c r="D597" s="54">
        <v>16</v>
      </c>
      <c r="E597" s="48">
        <f t="shared" si="178"/>
        <v>1</v>
      </c>
      <c r="F597" s="49">
        <f t="shared" si="176"/>
        <v>85000</v>
      </c>
      <c r="G597" s="55">
        <v>12</v>
      </c>
      <c r="H597" s="48">
        <f t="shared" si="179"/>
        <v>0.75</v>
      </c>
      <c r="I597" s="49">
        <f t="shared" si="177"/>
        <v>63750</v>
      </c>
      <c r="J597" s="55">
        <v>15</v>
      </c>
      <c r="K597" s="48">
        <f t="shared" si="180"/>
        <v>0.75</v>
      </c>
      <c r="L597" s="49">
        <f t="shared" si="181"/>
        <v>63750</v>
      </c>
      <c r="M597" s="49">
        <f t="shared" si="182"/>
        <v>212500</v>
      </c>
      <c r="N597" s="49"/>
      <c r="O597" s="49"/>
      <c r="P597" s="49">
        <f t="shared" si="183"/>
        <v>212500</v>
      </c>
    </row>
    <row r="598" spans="1:16" s="43" customFormat="1" ht="36.75" customHeight="1">
      <c r="A598" s="44">
        <v>13</v>
      </c>
      <c r="B598" s="68" t="s">
        <v>608</v>
      </c>
      <c r="C598" s="46">
        <v>85000</v>
      </c>
      <c r="D598" s="54">
        <v>19</v>
      </c>
      <c r="E598" s="48">
        <f t="shared" si="178"/>
        <v>1</v>
      </c>
      <c r="F598" s="49">
        <f t="shared" si="176"/>
        <v>85000</v>
      </c>
      <c r="G598" s="55">
        <v>20</v>
      </c>
      <c r="H598" s="48">
        <f t="shared" si="179"/>
        <v>1</v>
      </c>
      <c r="I598" s="49">
        <f t="shared" si="177"/>
        <v>85000</v>
      </c>
      <c r="J598" s="55">
        <v>20</v>
      </c>
      <c r="K598" s="48">
        <f t="shared" si="180"/>
        <v>1</v>
      </c>
      <c r="L598" s="49">
        <f t="shared" si="181"/>
        <v>85000</v>
      </c>
      <c r="M598" s="49">
        <f t="shared" si="182"/>
        <v>255000</v>
      </c>
      <c r="N598" s="49"/>
      <c r="O598" s="49"/>
      <c r="P598" s="49">
        <f t="shared" si="183"/>
        <v>255000</v>
      </c>
    </row>
    <row r="599" spans="1:16" s="43" customFormat="1" ht="36.75" customHeight="1">
      <c r="A599" s="44">
        <v>14</v>
      </c>
      <c r="B599" s="68" t="s">
        <v>609</v>
      </c>
      <c r="C599" s="46">
        <v>85000</v>
      </c>
      <c r="D599" s="54">
        <v>18</v>
      </c>
      <c r="E599" s="48">
        <f t="shared" si="178"/>
        <v>1</v>
      </c>
      <c r="F599" s="49">
        <f t="shared" si="176"/>
        <v>85000</v>
      </c>
      <c r="G599" s="55">
        <v>16</v>
      </c>
      <c r="H599" s="48">
        <f t="shared" si="179"/>
        <v>1</v>
      </c>
      <c r="I599" s="49">
        <f t="shared" si="177"/>
        <v>85000</v>
      </c>
      <c r="J599" s="55">
        <v>20</v>
      </c>
      <c r="K599" s="48">
        <f t="shared" si="180"/>
        <v>1</v>
      </c>
      <c r="L599" s="49">
        <f t="shared" si="181"/>
        <v>85000</v>
      </c>
      <c r="M599" s="49">
        <f t="shared" si="182"/>
        <v>255000</v>
      </c>
      <c r="N599" s="49"/>
      <c r="O599" s="49"/>
      <c r="P599" s="49">
        <f t="shared" si="183"/>
        <v>255000</v>
      </c>
    </row>
    <row r="600" spans="1:16" s="43" customFormat="1" ht="36.75" customHeight="1">
      <c r="A600" s="44">
        <v>15</v>
      </c>
      <c r="B600" s="68" t="s">
        <v>610</v>
      </c>
      <c r="C600" s="46">
        <v>85000</v>
      </c>
      <c r="D600" s="54">
        <v>19</v>
      </c>
      <c r="E600" s="48">
        <f t="shared" si="178"/>
        <v>1</v>
      </c>
      <c r="F600" s="49">
        <f t="shared" si="176"/>
        <v>85000</v>
      </c>
      <c r="G600" s="55">
        <v>20</v>
      </c>
      <c r="H600" s="48">
        <f t="shared" si="179"/>
        <v>1</v>
      </c>
      <c r="I600" s="49">
        <f t="shared" si="177"/>
        <v>85000</v>
      </c>
      <c r="J600" s="55">
        <v>21</v>
      </c>
      <c r="K600" s="48">
        <f t="shared" si="180"/>
        <v>1</v>
      </c>
      <c r="L600" s="49">
        <f t="shared" si="181"/>
        <v>85000</v>
      </c>
      <c r="M600" s="49">
        <f t="shared" si="182"/>
        <v>255000</v>
      </c>
      <c r="N600" s="49"/>
      <c r="O600" s="49"/>
      <c r="P600" s="49">
        <f t="shared" si="183"/>
        <v>255000</v>
      </c>
    </row>
    <row r="601" spans="1:16" s="43" customFormat="1" ht="36.75" customHeight="1">
      <c r="A601" s="44">
        <v>16</v>
      </c>
      <c r="B601" s="68" t="s">
        <v>582</v>
      </c>
      <c r="C601" s="46">
        <v>85000</v>
      </c>
      <c r="D601" s="54">
        <v>17</v>
      </c>
      <c r="E601" s="48">
        <f t="shared" si="178"/>
        <v>1</v>
      </c>
      <c r="F601" s="49">
        <f t="shared" si="176"/>
        <v>85000</v>
      </c>
      <c r="G601" s="55">
        <v>20</v>
      </c>
      <c r="H601" s="48">
        <f t="shared" si="179"/>
        <v>1</v>
      </c>
      <c r="I601" s="49">
        <f t="shared" si="177"/>
        <v>85000</v>
      </c>
      <c r="J601" s="55">
        <v>19</v>
      </c>
      <c r="K601" s="48">
        <f t="shared" si="180"/>
        <v>1</v>
      </c>
      <c r="L601" s="49">
        <f t="shared" si="181"/>
        <v>85000</v>
      </c>
      <c r="M601" s="49">
        <f t="shared" si="182"/>
        <v>255000</v>
      </c>
      <c r="N601" s="49"/>
      <c r="O601" s="49"/>
      <c r="P601" s="49">
        <f t="shared" si="183"/>
        <v>255000</v>
      </c>
    </row>
    <row r="602" spans="1:16" s="43" customFormat="1" ht="36.75" customHeight="1">
      <c r="A602" s="44">
        <v>17</v>
      </c>
      <c r="B602" s="68" t="s">
        <v>611</v>
      </c>
      <c r="C602" s="46">
        <v>85000</v>
      </c>
      <c r="D602" s="54">
        <v>18</v>
      </c>
      <c r="E602" s="48">
        <f t="shared" si="178"/>
        <v>1</v>
      </c>
      <c r="F602" s="49">
        <f t="shared" si="176"/>
        <v>85000</v>
      </c>
      <c r="G602" s="55">
        <v>19</v>
      </c>
      <c r="H602" s="48">
        <f t="shared" si="179"/>
        <v>1</v>
      </c>
      <c r="I602" s="49">
        <f t="shared" si="177"/>
        <v>85000</v>
      </c>
      <c r="J602" s="55">
        <v>20</v>
      </c>
      <c r="K602" s="48">
        <f t="shared" si="180"/>
        <v>1</v>
      </c>
      <c r="L602" s="49">
        <f t="shared" si="181"/>
        <v>85000</v>
      </c>
      <c r="M602" s="49">
        <f t="shared" si="182"/>
        <v>255000</v>
      </c>
      <c r="N602" s="49"/>
      <c r="O602" s="49"/>
      <c r="P602" s="49">
        <f t="shared" si="183"/>
        <v>255000</v>
      </c>
    </row>
    <row r="603" spans="1:16" s="43" customFormat="1" ht="36.75" customHeight="1">
      <c r="A603" s="44">
        <v>18</v>
      </c>
      <c r="B603" s="68" t="s">
        <v>612</v>
      </c>
      <c r="C603" s="46">
        <v>85000</v>
      </c>
      <c r="D603" s="54">
        <v>18</v>
      </c>
      <c r="E603" s="48">
        <f t="shared" si="178"/>
        <v>1</v>
      </c>
      <c r="F603" s="49">
        <f t="shared" si="176"/>
        <v>85000</v>
      </c>
      <c r="G603" s="55">
        <v>21</v>
      </c>
      <c r="H603" s="48">
        <f t="shared" si="179"/>
        <v>1</v>
      </c>
      <c r="I603" s="49">
        <f t="shared" si="177"/>
        <v>85000</v>
      </c>
      <c r="J603" s="55">
        <v>21</v>
      </c>
      <c r="K603" s="48">
        <f t="shared" si="180"/>
        <v>1</v>
      </c>
      <c r="L603" s="49">
        <f t="shared" si="181"/>
        <v>85000</v>
      </c>
      <c r="M603" s="49">
        <f t="shared" si="182"/>
        <v>255000</v>
      </c>
      <c r="N603" s="49"/>
      <c r="O603" s="49"/>
      <c r="P603" s="49">
        <f t="shared" si="183"/>
        <v>255000</v>
      </c>
    </row>
    <row r="604" spans="1:16" s="43" customFormat="1" ht="36.75" customHeight="1">
      <c r="A604" s="44">
        <v>19</v>
      </c>
      <c r="B604" s="68" t="s">
        <v>613</v>
      </c>
      <c r="C604" s="46">
        <v>85000</v>
      </c>
      <c r="D604" s="54">
        <v>19</v>
      </c>
      <c r="E604" s="48">
        <f t="shared" si="178"/>
        <v>1</v>
      </c>
      <c r="F604" s="49">
        <f t="shared" si="176"/>
        <v>85000</v>
      </c>
      <c r="G604" s="55">
        <v>20</v>
      </c>
      <c r="H604" s="48">
        <f t="shared" si="179"/>
        <v>1</v>
      </c>
      <c r="I604" s="49">
        <f t="shared" si="177"/>
        <v>85000</v>
      </c>
      <c r="J604" s="55">
        <v>20</v>
      </c>
      <c r="K604" s="48">
        <f t="shared" si="180"/>
        <v>1</v>
      </c>
      <c r="L604" s="49">
        <f t="shared" si="181"/>
        <v>85000</v>
      </c>
      <c r="M604" s="49">
        <f t="shared" si="182"/>
        <v>255000</v>
      </c>
      <c r="N604" s="49"/>
      <c r="O604" s="49"/>
      <c r="P604" s="49">
        <f t="shared" si="183"/>
        <v>255000</v>
      </c>
    </row>
    <row r="605" spans="1:16" s="43" customFormat="1" ht="36.75" customHeight="1">
      <c r="A605" s="44">
        <v>20</v>
      </c>
      <c r="B605" s="68" t="s">
        <v>614</v>
      </c>
      <c r="C605" s="46">
        <v>85000</v>
      </c>
      <c r="D605" s="54">
        <v>19</v>
      </c>
      <c r="E605" s="48">
        <f t="shared" si="178"/>
        <v>1</v>
      </c>
      <c r="F605" s="49">
        <f t="shared" si="176"/>
        <v>85000</v>
      </c>
      <c r="G605" s="55">
        <v>18</v>
      </c>
      <c r="H605" s="48">
        <f t="shared" si="179"/>
        <v>1</v>
      </c>
      <c r="I605" s="49">
        <f t="shared" si="177"/>
        <v>85000</v>
      </c>
      <c r="J605" s="55">
        <v>21</v>
      </c>
      <c r="K605" s="48">
        <f t="shared" si="180"/>
        <v>1</v>
      </c>
      <c r="L605" s="49">
        <f t="shared" si="181"/>
        <v>85000</v>
      </c>
      <c r="M605" s="49">
        <f t="shared" si="182"/>
        <v>255000</v>
      </c>
      <c r="N605" s="49"/>
      <c r="O605" s="49"/>
      <c r="P605" s="49">
        <f t="shared" si="183"/>
        <v>255000</v>
      </c>
    </row>
    <row r="606" spans="1:16" s="43" customFormat="1" ht="36.75" customHeight="1">
      <c r="A606" s="44">
        <v>21</v>
      </c>
      <c r="B606" s="68" t="s">
        <v>615</v>
      </c>
      <c r="C606" s="46">
        <v>85000</v>
      </c>
      <c r="D606" s="54">
        <v>15</v>
      </c>
      <c r="E606" s="48">
        <f t="shared" si="178"/>
        <v>0.75</v>
      </c>
      <c r="F606" s="49">
        <f t="shared" si="176"/>
        <v>63750</v>
      </c>
      <c r="G606" s="55">
        <v>21</v>
      </c>
      <c r="H606" s="48">
        <f t="shared" si="179"/>
        <v>1</v>
      </c>
      <c r="I606" s="49">
        <f t="shared" si="177"/>
        <v>85000</v>
      </c>
      <c r="J606" s="55">
        <v>19</v>
      </c>
      <c r="K606" s="48">
        <f t="shared" si="180"/>
        <v>1</v>
      </c>
      <c r="L606" s="49">
        <f t="shared" si="181"/>
        <v>85000</v>
      </c>
      <c r="M606" s="49">
        <f t="shared" si="182"/>
        <v>233750</v>
      </c>
      <c r="N606" s="49"/>
      <c r="O606" s="49"/>
      <c r="P606" s="49">
        <f t="shared" si="183"/>
        <v>233750</v>
      </c>
    </row>
    <row r="607" spans="1:16" s="43" customFormat="1" ht="36.75" customHeight="1">
      <c r="A607" s="44">
        <v>22</v>
      </c>
      <c r="B607" s="68" t="s">
        <v>616</v>
      </c>
      <c r="C607" s="46">
        <v>85000</v>
      </c>
      <c r="D607" s="54">
        <v>9</v>
      </c>
      <c r="E607" s="48">
        <f t="shared" si="178"/>
        <v>0.5</v>
      </c>
      <c r="F607" s="49">
        <f t="shared" si="176"/>
        <v>42500</v>
      </c>
      <c r="G607" s="55">
        <v>14</v>
      </c>
      <c r="H607" s="48">
        <f t="shared" si="179"/>
        <v>0.75</v>
      </c>
      <c r="I607" s="49">
        <f t="shared" si="177"/>
        <v>63750</v>
      </c>
      <c r="J607" s="55">
        <v>17</v>
      </c>
      <c r="K607" s="48">
        <f t="shared" si="180"/>
        <v>1</v>
      </c>
      <c r="L607" s="49">
        <f t="shared" si="181"/>
        <v>85000</v>
      </c>
      <c r="M607" s="49">
        <f t="shared" si="182"/>
        <v>191250</v>
      </c>
      <c r="N607" s="49"/>
      <c r="O607" s="49"/>
      <c r="P607" s="49">
        <f t="shared" si="183"/>
        <v>191250</v>
      </c>
    </row>
    <row r="608" spans="1:16" s="43" customFormat="1" ht="36.75" customHeight="1">
      <c r="A608" s="44">
        <v>23</v>
      </c>
      <c r="B608" s="68" t="s">
        <v>617</v>
      </c>
      <c r="C608" s="46">
        <v>85000</v>
      </c>
      <c r="D608" s="54">
        <v>19</v>
      </c>
      <c r="E608" s="48">
        <f t="shared" si="178"/>
        <v>1</v>
      </c>
      <c r="F608" s="49">
        <f t="shared" si="176"/>
        <v>85000</v>
      </c>
      <c r="G608" s="55">
        <v>19</v>
      </c>
      <c r="H608" s="48">
        <f t="shared" si="179"/>
        <v>1</v>
      </c>
      <c r="I608" s="49">
        <f t="shared" si="177"/>
        <v>85000</v>
      </c>
      <c r="J608" s="55">
        <v>20</v>
      </c>
      <c r="K608" s="48">
        <f t="shared" si="180"/>
        <v>1</v>
      </c>
      <c r="L608" s="49">
        <f t="shared" si="181"/>
        <v>85000</v>
      </c>
      <c r="M608" s="49">
        <f t="shared" si="182"/>
        <v>255000</v>
      </c>
      <c r="N608" s="49"/>
      <c r="O608" s="49"/>
      <c r="P608" s="49">
        <f t="shared" si="183"/>
        <v>255000</v>
      </c>
    </row>
    <row r="609" spans="1:16" s="43" customFormat="1" ht="36.75" customHeight="1">
      <c r="A609" s="44">
        <v>24</v>
      </c>
      <c r="B609" s="68" t="s">
        <v>502</v>
      </c>
      <c r="C609" s="46">
        <v>85000</v>
      </c>
      <c r="D609" s="54">
        <v>18</v>
      </c>
      <c r="E609" s="48">
        <f t="shared" si="178"/>
        <v>1</v>
      </c>
      <c r="F609" s="49">
        <f t="shared" si="176"/>
        <v>85000</v>
      </c>
      <c r="G609" s="55">
        <v>20</v>
      </c>
      <c r="H609" s="48">
        <f t="shared" si="179"/>
        <v>1</v>
      </c>
      <c r="I609" s="49">
        <f t="shared" si="177"/>
        <v>85000</v>
      </c>
      <c r="J609" s="55">
        <v>21</v>
      </c>
      <c r="K609" s="48">
        <f t="shared" si="180"/>
        <v>1</v>
      </c>
      <c r="L609" s="49">
        <f t="shared" si="181"/>
        <v>85000</v>
      </c>
      <c r="M609" s="49">
        <f t="shared" si="182"/>
        <v>255000</v>
      </c>
      <c r="N609" s="49"/>
      <c r="O609" s="49"/>
      <c r="P609" s="49">
        <f t="shared" si="183"/>
        <v>255000</v>
      </c>
    </row>
    <row r="610" spans="1:16" s="43" customFormat="1" ht="36.75" customHeight="1">
      <c r="A610" s="44">
        <v>25</v>
      </c>
      <c r="B610" s="68" t="s">
        <v>618</v>
      </c>
      <c r="C610" s="46">
        <v>85000</v>
      </c>
      <c r="D610" s="52">
        <v>18</v>
      </c>
      <c r="E610" s="48">
        <f t="shared" si="178"/>
        <v>1</v>
      </c>
      <c r="F610" s="49">
        <f t="shared" si="176"/>
        <v>85000</v>
      </c>
      <c r="G610" s="55">
        <v>21</v>
      </c>
      <c r="H610" s="48">
        <f t="shared" si="179"/>
        <v>1</v>
      </c>
      <c r="I610" s="49">
        <f t="shared" si="177"/>
        <v>85000</v>
      </c>
      <c r="J610" s="55">
        <v>18</v>
      </c>
      <c r="K610" s="48">
        <f t="shared" si="180"/>
        <v>1</v>
      </c>
      <c r="L610" s="49">
        <f t="shared" si="181"/>
        <v>85000</v>
      </c>
      <c r="M610" s="49">
        <f t="shared" si="182"/>
        <v>255000</v>
      </c>
      <c r="N610" s="49"/>
      <c r="O610" s="49"/>
      <c r="P610" s="49">
        <f t="shared" si="183"/>
        <v>255000</v>
      </c>
    </row>
    <row r="611" spans="1:16" s="43" customFormat="1" ht="36.75" customHeight="1">
      <c r="A611" s="44">
        <v>26</v>
      </c>
      <c r="B611" s="68" t="s">
        <v>202</v>
      </c>
      <c r="C611" s="46">
        <v>85000</v>
      </c>
      <c r="D611" s="54">
        <v>19</v>
      </c>
      <c r="E611" s="48">
        <f t="shared" si="178"/>
        <v>1</v>
      </c>
      <c r="F611" s="49">
        <f t="shared" si="176"/>
        <v>85000</v>
      </c>
      <c r="G611" s="55">
        <v>21</v>
      </c>
      <c r="H611" s="48">
        <f t="shared" si="179"/>
        <v>1</v>
      </c>
      <c r="I611" s="49">
        <f t="shared" si="177"/>
        <v>85000</v>
      </c>
      <c r="J611" s="55">
        <v>19</v>
      </c>
      <c r="K611" s="48">
        <f t="shared" si="180"/>
        <v>1</v>
      </c>
      <c r="L611" s="49">
        <f t="shared" si="181"/>
        <v>85000</v>
      </c>
      <c r="M611" s="49">
        <f t="shared" si="182"/>
        <v>255000</v>
      </c>
      <c r="N611" s="49"/>
      <c r="O611" s="49"/>
      <c r="P611" s="49">
        <f t="shared" si="183"/>
        <v>255000</v>
      </c>
    </row>
    <row r="612" spans="1:16" s="43" customFormat="1" ht="36.75" customHeight="1">
      <c r="A612" s="44">
        <v>27</v>
      </c>
      <c r="B612" s="68" t="s">
        <v>619</v>
      </c>
      <c r="C612" s="46">
        <v>85000</v>
      </c>
      <c r="D612" s="54">
        <v>16</v>
      </c>
      <c r="E612" s="48">
        <f t="shared" si="178"/>
        <v>1</v>
      </c>
      <c r="F612" s="49">
        <f t="shared" si="176"/>
        <v>85000</v>
      </c>
      <c r="G612" s="55">
        <v>14</v>
      </c>
      <c r="H612" s="48">
        <f t="shared" si="179"/>
        <v>0.75</v>
      </c>
      <c r="I612" s="49">
        <f t="shared" si="177"/>
        <v>63750</v>
      </c>
      <c r="J612" s="55">
        <v>11</v>
      </c>
      <c r="K612" s="48">
        <f t="shared" si="180"/>
        <v>0.75</v>
      </c>
      <c r="L612" s="49">
        <f t="shared" si="181"/>
        <v>63750</v>
      </c>
      <c r="M612" s="49">
        <f t="shared" si="182"/>
        <v>212500</v>
      </c>
      <c r="N612" s="49"/>
      <c r="O612" s="49"/>
      <c r="P612" s="49">
        <f t="shared" si="183"/>
        <v>212500</v>
      </c>
    </row>
    <row r="613" spans="1:16" s="43" customFormat="1" ht="36.75" customHeight="1">
      <c r="A613" s="44">
        <v>28</v>
      </c>
      <c r="B613" s="68" t="s">
        <v>620</v>
      </c>
      <c r="C613" s="46">
        <v>85000</v>
      </c>
      <c r="D613" s="54">
        <v>16</v>
      </c>
      <c r="E613" s="48">
        <f t="shared" si="178"/>
        <v>1</v>
      </c>
      <c r="F613" s="49">
        <f t="shared" si="176"/>
        <v>85000</v>
      </c>
      <c r="G613" s="55">
        <v>14</v>
      </c>
      <c r="H613" s="48">
        <f t="shared" si="179"/>
        <v>0.75</v>
      </c>
      <c r="I613" s="49">
        <f t="shared" si="177"/>
        <v>63750</v>
      </c>
      <c r="J613" s="55">
        <v>12</v>
      </c>
      <c r="K613" s="48">
        <f t="shared" si="180"/>
        <v>0.75</v>
      </c>
      <c r="L613" s="49">
        <f t="shared" si="181"/>
        <v>63750</v>
      </c>
      <c r="M613" s="49">
        <f t="shared" si="182"/>
        <v>212500</v>
      </c>
      <c r="N613" s="49"/>
      <c r="O613" s="49"/>
      <c r="P613" s="49">
        <f t="shared" si="183"/>
        <v>212500</v>
      </c>
    </row>
    <row r="614" spans="1:16" s="43" customFormat="1" ht="36.75" customHeight="1">
      <c r="A614" s="44">
        <v>29</v>
      </c>
      <c r="B614" s="70" t="s">
        <v>621</v>
      </c>
      <c r="C614" s="46">
        <v>85000</v>
      </c>
      <c r="D614" s="54">
        <v>17</v>
      </c>
      <c r="E614" s="48">
        <f t="shared" si="178"/>
        <v>1</v>
      </c>
      <c r="F614" s="49">
        <f t="shared" si="176"/>
        <v>85000</v>
      </c>
      <c r="G614" s="55">
        <v>18</v>
      </c>
      <c r="H614" s="48">
        <f t="shared" si="179"/>
        <v>1</v>
      </c>
      <c r="I614" s="49">
        <f t="shared" si="177"/>
        <v>85000</v>
      </c>
      <c r="J614" s="55">
        <v>20</v>
      </c>
      <c r="K614" s="48">
        <f t="shared" si="180"/>
        <v>1</v>
      </c>
      <c r="L614" s="49">
        <f t="shared" si="181"/>
        <v>85000</v>
      </c>
      <c r="M614" s="49">
        <f t="shared" si="182"/>
        <v>255000</v>
      </c>
      <c r="N614" s="49"/>
      <c r="O614" s="49"/>
      <c r="P614" s="49">
        <f t="shared" si="183"/>
        <v>255000</v>
      </c>
    </row>
    <row r="615" spans="1:16" s="43" customFormat="1" ht="36.75" customHeight="1">
      <c r="A615" s="40">
        <v>24</v>
      </c>
      <c r="B615" s="41" t="s">
        <v>70</v>
      </c>
      <c r="C615" s="42"/>
      <c r="D615" s="42"/>
      <c r="E615" s="42"/>
      <c r="F615" s="42">
        <f>SUM(F616:F642)</f>
        <v>2167500</v>
      </c>
      <c r="G615" s="42"/>
      <c r="H615" s="42"/>
      <c r="I615" s="42">
        <f>SUM(I616:I642)</f>
        <v>2210000</v>
      </c>
      <c r="J615" s="42"/>
      <c r="K615" s="42"/>
      <c r="L615" s="42">
        <f>SUM(L616:L642)</f>
        <v>2188750</v>
      </c>
      <c r="M615" s="42">
        <f>SUM(M616:M642)</f>
        <v>6566250</v>
      </c>
      <c r="N615" s="42">
        <f>SUM(N616:N642)</f>
        <v>0</v>
      </c>
      <c r="O615" s="42">
        <f>SUM(O616:O642)</f>
        <v>0</v>
      </c>
      <c r="P615" s="42">
        <f>SUM(P616:P642)</f>
        <v>6566250</v>
      </c>
    </row>
    <row r="616" spans="1:16" s="43" customFormat="1" ht="36.75" customHeight="1">
      <c r="A616" s="44">
        <v>1</v>
      </c>
      <c r="B616" s="38" t="s">
        <v>622</v>
      </c>
      <c r="C616" s="46">
        <v>85000</v>
      </c>
      <c r="D616" s="47">
        <v>19</v>
      </c>
      <c r="E616" s="48">
        <f>IF(D616=0,0,IF(D616&lt;=5,0.25,IF(D616&lt;=10,0.5,IF(D616&lt;=15,0.75,1))))</f>
        <v>1</v>
      </c>
      <c r="F616" s="49">
        <f aca="true" t="shared" si="184" ref="F616:F642">C616*E616</f>
        <v>85000</v>
      </c>
      <c r="G616" s="55">
        <v>21</v>
      </c>
      <c r="H616" s="48">
        <f>IF(G616=0,0,IF(G616&lt;=5,0.25,IF(G616&lt;=10,0.5,IF(G616&lt;=15,0.75,1))))</f>
        <v>1</v>
      </c>
      <c r="I616" s="49">
        <f aca="true" t="shared" si="185" ref="I616:I642">C616*H616</f>
        <v>85000</v>
      </c>
      <c r="J616" s="55">
        <v>21</v>
      </c>
      <c r="K616" s="48">
        <f>IF(J616=0,0,IF(J616&lt;=5,0.25,IF(J616&lt;=10,0.5,IF(J616&lt;=15,0.75,1))))</f>
        <v>1</v>
      </c>
      <c r="L616" s="49">
        <f>C616*K616</f>
        <v>85000</v>
      </c>
      <c r="M616" s="49">
        <f>L616+I616+F616</f>
        <v>255000</v>
      </c>
      <c r="N616" s="49"/>
      <c r="O616" s="49"/>
      <c r="P616" s="49">
        <f>M616-N616-O616</f>
        <v>255000</v>
      </c>
    </row>
    <row r="617" spans="1:16" s="43" customFormat="1" ht="36.75" customHeight="1">
      <c r="A617" s="44">
        <v>2</v>
      </c>
      <c r="B617" s="38" t="s">
        <v>623</v>
      </c>
      <c r="C617" s="46">
        <v>85000</v>
      </c>
      <c r="D617" s="47">
        <v>17</v>
      </c>
      <c r="E617" s="48">
        <f aca="true" t="shared" si="186" ref="E617:E642">IF(D617=0,0,IF(D617&lt;=5,0.25,IF(D617&lt;=10,0.5,IF(D617&lt;=15,0.75,1))))</f>
        <v>1</v>
      </c>
      <c r="F617" s="49">
        <f t="shared" si="184"/>
        <v>85000</v>
      </c>
      <c r="G617" s="55">
        <v>19</v>
      </c>
      <c r="H617" s="48">
        <f aca="true" t="shared" si="187" ref="H617:H642">IF(G617=0,0,IF(G617&lt;=5,0.25,IF(G617&lt;=10,0.5,IF(G617&lt;=15,0.75,1))))</f>
        <v>1</v>
      </c>
      <c r="I617" s="49">
        <f t="shared" si="185"/>
        <v>85000</v>
      </c>
      <c r="J617" s="55">
        <v>21</v>
      </c>
      <c r="K617" s="48">
        <f aca="true" t="shared" si="188" ref="K617:K642">IF(J617=0,0,IF(J617&lt;=5,0.25,IF(J617&lt;=10,0.5,IF(J617&lt;=15,0.75,1))))</f>
        <v>1</v>
      </c>
      <c r="L617" s="49">
        <f aca="true" t="shared" si="189" ref="L617:L642">C617*K617</f>
        <v>85000</v>
      </c>
      <c r="M617" s="49">
        <f aca="true" t="shared" si="190" ref="M617:M642">L617+I617+F617</f>
        <v>255000</v>
      </c>
      <c r="N617" s="49"/>
      <c r="O617" s="49"/>
      <c r="P617" s="49">
        <f aca="true" t="shared" si="191" ref="P617:P642">M617-N617-O617</f>
        <v>255000</v>
      </c>
    </row>
    <row r="618" spans="1:16" s="43" customFormat="1" ht="36.75" customHeight="1">
      <c r="A618" s="44">
        <v>3</v>
      </c>
      <c r="B618" s="38" t="s">
        <v>125</v>
      </c>
      <c r="C618" s="46">
        <v>85000</v>
      </c>
      <c r="D618" s="47">
        <v>18</v>
      </c>
      <c r="E618" s="48">
        <f t="shared" si="186"/>
        <v>1</v>
      </c>
      <c r="F618" s="49">
        <f t="shared" si="184"/>
        <v>85000</v>
      </c>
      <c r="G618" s="55">
        <v>21</v>
      </c>
      <c r="H618" s="48">
        <f t="shared" si="187"/>
        <v>1</v>
      </c>
      <c r="I618" s="49">
        <f t="shared" si="185"/>
        <v>85000</v>
      </c>
      <c r="J618" s="55">
        <v>21</v>
      </c>
      <c r="K618" s="48">
        <f t="shared" si="188"/>
        <v>1</v>
      </c>
      <c r="L618" s="49">
        <f t="shared" si="189"/>
        <v>85000</v>
      </c>
      <c r="M618" s="49">
        <f t="shared" si="190"/>
        <v>255000</v>
      </c>
      <c r="N618" s="49"/>
      <c r="O618" s="49"/>
      <c r="P618" s="49">
        <f t="shared" si="191"/>
        <v>255000</v>
      </c>
    </row>
    <row r="619" spans="1:16" s="43" customFormat="1" ht="36.75" customHeight="1">
      <c r="A619" s="44">
        <v>4</v>
      </c>
      <c r="B619" s="38" t="s">
        <v>624</v>
      </c>
      <c r="C619" s="46">
        <v>85000</v>
      </c>
      <c r="D619" s="47">
        <v>15</v>
      </c>
      <c r="E619" s="48">
        <f t="shared" si="186"/>
        <v>0.75</v>
      </c>
      <c r="F619" s="49">
        <f t="shared" si="184"/>
        <v>63750</v>
      </c>
      <c r="G619" s="55">
        <v>21</v>
      </c>
      <c r="H619" s="48">
        <f t="shared" si="187"/>
        <v>1</v>
      </c>
      <c r="I619" s="49">
        <f t="shared" si="185"/>
        <v>85000</v>
      </c>
      <c r="J619" s="55">
        <v>20</v>
      </c>
      <c r="K619" s="48">
        <f t="shared" si="188"/>
        <v>1</v>
      </c>
      <c r="L619" s="49">
        <f t="shared" si="189"/>
        <v>85000</v>
      </c>
      <c r="M619" s="49">
        <f t="shared" si="190"/>
        <v>233750</v>
      </c>
      <c r="N619" s="49"/>
      <c r="O619" s="49"/>
      <c r="P619" s="49">
        <f t="shared" si="191"/>
        <v>233750</v>
      </c>
    </row>
    <row r="620" spans="1:16" s="43" customFormat="1" ht="36.75" customHeight="1">
      <c r="A620" s="44">
        <v>5</v>
      </c>
      <c r="B620" s="38" t="s">
        <v>625</v>
      </c>
      <c r="C620" s="46">
        <v>85000</v>
      </c>
      <c r="D620" s="47">
        <v>18</v>
      </c>
      <c r="E620" s="48">
        <f t="shared" si="186"/>
        <v>1</v>
      </c>
      <c r="F620" s="49">
        <f t="shared" si="184"/>
        <v>85000</v>
      </c>
      <c r="G620" s="55">
        <v>21</v>
      </c>
      <c r="H620" s="48">
        <f t="shared" si="187"/>
        <v>1</v>
      </c>
      <c r="I620" s="49">
        <f t="shared" si="185"/>
        <v>85000</v>
      </c>
      <c r="J620" s="55">
        <v>21</v>
      </c>
      <c r="K620" s="48">
        <f t="shared" si="188"/>
        <v>1</v>
      </c>
      <c r="L620" s="49">
        <f t="shared" si="189"/>
        <v>85000</v>
      </c>
      <c r="M620" s="49">
        <f t="shared" si="190"/>
        <v>255000</v>
      </c>
      <c r="N620" s="49"/>
      <c r="O620" s="49"/>
      <c r="P620" s="49">
        <f t="shared" si="191"/>
        <v>255000</v>
      </c>
    </row>
    <row r="621" spans="1:16" s="43" customFormat="1" ht="36.75" customHeight="1">
      <c r="A621" s="44">
        <v>6</v>
      </c>
      <c r="B621" s="38" t="s">
        <v>626</v>
      </c>
      <c r="C621" s="46">
        <v>85000</v>
      </c>
      <c r="D621" s="47">
        <v>19</v>
      </c>
      <c r="E621" s="48">
        <f t="shared" si="186"/>
        <v>1</v>
      </c>
      <c r="F621" s="49">
        <f t="shared" si="184"/>
        <v>85000</v>
      </c>
      <c r="G621" s="55">
        <v>21</v>
      </c>
      <c r="H621" s="48">
        <f t="shared" si="187"/>
        <v>1</v>
      </c>
      <c r="I621" s="49">
        <f t="shared" si="185"/>
        <v>85000</v>
      </c>
      <c r="J621" s="55">
        <v>21</v>
      </c>
      <c r="K621" s="48">
        <f t="shared" si="188"/>
        <v>1</v>
      </c>
      <c r="L621" s="49">
        <f t="shared" si="189"/>
        <v>85000</v>
      </c>
      <c r="M621" s="49">
        <f t="shared" si="190"/>
        <v>255000</v>
      </c>
      <c r="N621" s="49"/>
      <c r="O621" s="49"/>
      <c r="P621" s="49">
        <f t="shared" si="191"/>
        <v>255000</v>
      </c>
    </row>
    <row r="622" spans="1:16" s="43" customFormat="1" ht="36.75" customHeight="1">
      <c r="A622" s="44">
        <v>7</v>
      </c>
      <c r="B622" s="38" t="s">
        <v>627</v>
      </c>
      <c r="C622" s="46">
        <v>85000</v>
      </c>
      <c r="D622" s="47">
        <v>17</v>
      </c>
      <c r="E622" s="48">
        <f t="shared" si="186"/>
        <v>1</v>
      </c>
      <c r="F622" s="49">
        <f t="shared" si="184"/>
        <v>85000</v>
      </c>
      <c r="G622" s="55">
        <v>21</v>
      </c>
      <c r="H622" s="48">
        <f t="shared" si="187"/>
        <v>1</v>
      </c>
      <c r="I622" s="49">
        <f t="shared" si="185"/>
        <v>85000</v>
      </c>
      <c r="J622" s="55">
        <v>21</v>
      </c>
      <c r="K622" s="48">
        <f t="shared" si="188"/>
        <v>1</v>
      </c>
      <c r="L622" s="49">
        <f t="shared" si="189"/>
        <v>85000</v>
      </c>
      <c r="M622" s="49">
        <f t="shared" si="190"/>
        <v>255000</v>
      </c>
      <c r="N622" s="49"/>
      <c r="O622" s="49"/>
      <c r="P622" s="49">
        <f t="shared" si="191"/>
        <v>255000</v>
      </c>
    </row>
    <row r="623" spans="1:16" s="43" customFormat="1" ht="36.75" customHeight="1">
      <c r="A623" s="44">
        <v>8</v>
      </c>
      <c r="B623" s="38" t="s">
        <v>628</v>
      </c>
      <c r="C623" s="46">
        <v>85000</v>
      </c>
      <c r="D623" s="47">
        <v>19</v>
      </c>
      <c r="E623" s="48">
        <f t="shared" si="186"/>
        <v>1</v>
      </c>
      <c r="F623" s="49">
        <f t="shared" si="184"/>
        <v>85000</v>
      </c>
      <c r="G623" s="55">
        <v>21</v>
      </c>
      <c r="H623" s="48">
        <f t="shared" si="187"/>
        <v>1</v>
      </c>
      <c r="I623" s="49">
        <f t="shared" si="185"/>
        <v>85000</v>
      </c>
      <c r="J623" s="55">
        <v>18</v>
      </c>
      <c r="K623" s="48">
        <f t="shared" si="188"/>
        <v>1</v>
      </c>
      <c r="L623" s="49">
        <f t="shared" si="189"/>
        <v>85000</v>
      </c>
      <c r="M623" s="49">
        <f t="shared" si="190"/>
        <v>255000</v>
      </c>
      <c r="N623" s="49"/>
      <c r="O623" s="49"/>
      <c r="P623" s="49">
        <f t="shared" si="191"/>
        <v>255000</v>
      </c>
    </row>
    <row r="624" spans="1:16" s="43" customFormat="1" ht="36.75" customHeight="1">
      <c r="A624" s="44">
        <v>9</v>
      </c>
      <c r="B624" s="38" t="s">
        <v>629</v>
      </c>
      <c r="C624" s="46">
        <v>85000</v>
      </c>
      <c r="D624" s="47">
        <v>17</v>
      </c>
      <c r="E624" s="48">
        <f t="shared" si="186"/>
        <v>1</v>
      </c>
      <c r="F624" s="49">
        <f t="shared" si="184"/>
        <v>85000</v>
      </c>
      <c r="G624" s="55">
        <v>20</v>
      </c>
      <c r="H624" s="48">
        <f t="shared" si="187"/>
        <v>1</v>
      </c>
      <c r="I624" s="49">
        <f t="shared" si="185"/>
        <v>85000</v>
      </c>
      <c r="J624" s="55">
        <v>20</v>
      </c>
      <c r="K624" s="48">
        <f t="shared" si="188"/>
        <v>1</v>
      </c>
      <c r="L624" s="49">
        <f t="shared" si="189"/>
        <v>85000</v>
      </c>
      <c r="M624" s="49">
        <f t="shared" si="190"/>
        <v>255000</v>
      </c>
      <c r="N624" s="49"/>
      <c r="O624" s="49"/>
      <c r="P624" s="49">
        <f t="shared" si="191"/>
        <v>255000</v>
      </c>
    </row>
    <row r="625" spans="1:16" s="43" customFormat="1" ht="36.75" customHeight="1">
      <c r="A625" s="44">
        <v>10</v>
      </c>
      <c r="B625" s="38" t="s">
        <v>630</v>
      </c>
      <c r="C625" s="46">
        <v>85000</v>
      </c>
      <c r="D625" s="47">
        <v>17</v>
      </c>
      <c r="E625" s="48">
        <f t="shared" si="186"/>
        <v>1</v>
      </c>
      <c r="F625" s="49">
        <f t="shared" si="184"/>
        <v>85000</v>
      </c>
      <c r="G625" s="55">
        <v>21</v>
      </c>
      <c r="H625" s="48">
        <f t="shared" si="187"/>
        <v>1</v>
      </c>
      <c r="I625" s="49">
        <f t="shared" si="185"/>
        <v>85000</v>
      </c>
      <c r="J625" s="55">
        <v>21</v>
      </c>
      <c r="K625" s="48">
        <f t="shared" si="188"/>
        <v>1</v>
      </c>
      <c r="L625" s="49">
        <f t="shared" si="189"/>
        <v>85000</v>
      </c>
      <c r="M625" s="49">
        <f t="shared" si="190"/>
        <v>255000</v>
      </c>
      <c r="N625" s="49"/>
      <c r="O625" s="49"/>
      <c r="P625" s="49">
        <f t="shared" si="191"/>
        <v>255000</v>
      </c>
    </row>
    <row r="626" spans="1:16" s="43" customFormat="1" ht="36.75" customHeight="1">
      <c r="A626" s="44">
        <v>11</v>
      </c>
      <c r="B626" s="38" t="s">
        <v>631</v>
      </c>
      <c r="C626" s="46">
        <v>85000</v>
      </c>
      <c r="D626" s="47">
        <v>17</v>
      </c>
      <c r="E626" s="48">
        <f t="shared" si="186"/>
        <v>1</v>
      </c>
      <c r="F626" s="49">
        <f t="shared" si="184"/>
        <v>85000</v>
      </c>
      <c r="G626" s="55">
        <v>16</v>
      </c>
      <c r="H626" s="48">
        <f t="shared" si="187"/>
        <v>1</v>
      </c>
      <c r="I626" s="49">
        <f t="shared" si="185"/>
        <v>85000</v>
      </c>
      <c r="J626" s="55">
        <v>17</v>
      </c>
      <c r="K626" s="48">
        <f t="shared" si="188"/>
        <v>1</v>
      </c>
      <c r="L626" s="49">
        <f t="shared" si="189"/>
        <v>85000</v>
      </c>
      <c r="M626" s="49">
        <f t="shared" si="190"/>
        <v>255000</v>
      </c>
      <c r="N626" s="49"/>
      <c r="O626" s="49"/>
      <c r="P626" s="49">
        <f t="shared" si="191"/>
        <v>255000</v>
      </c>
    </row>
    <row r="627" spans="1:16" s="43" customFormat="1" ht="36.75" customHeight="1">
      <c r="A627" s="44">
        <v>12</v>
      </c>
      <c r="B627" s="38" t="s">
        <v>632</v>
      </c>
      <c r="C627" s="46">
        <v>85000</v>
      </c>
      <c r="D627" s="47">
        <v>19</v>
      </c>
      <c r="E627" s="48">
        <f t="shared" si="186"/>
        <v>1</v>
      </c>
      <c r="F627" s="49">
        <f t="shared" si="184"/>
        <v>85000</v>
      </c>
      <c r="G627" s="55">
        <v>19</v>
      </c>
      <c r="H627" s="48">
        <f t="shared" si="187"/>
        <v>1</v>
      </c>
      <c r="I627" s="49">
        <f t="shared" si="185"/>
        <v>85000</v>
      </c>
      <c r="J627" s="55">
        <v>14</v>
      </c>
      <c r="K627" s="48">
        <f t="shared" si="188"/>
        <v>0.75</v>
      </c>
      <c r="L627" s="49">
        <f t="shared" si="189"/>
        <v>63750</v>
      </c>
      <c r="M627" s="49">
        <f t="shared" si="190"/>
        <v>233750</v>
      </c>
      <c r="N627" s="49"/>
      <c r="O627" s="49"/>
      <c r="P627" s="49">
        <f t="shared" si="191"/>
        <v>233750</v>
      </c>
    </row>
    <row r="628" spans="1:16" s="43" customFormat="1" ht="36.75" customHeight="1">
      <c r="A628" s="44">
        <v>13</v>
      </c>
      <c r="B628" s="38" t="s">
        <v>633</v>
      </c>
      <c r="C628" s="46">
        <v>85000</v>
      </c>
      <c r="D628" s="47">
        <v>14</v>
      </c>
      <c r="E628" s="48">
        <f t="shared" si="186"/>
        <v>0.75</v>
      </c>
      <c r="F628" s="49">
        <f t="shared" si="184"/>
        <v>63750</v>
      </c>
      <c r="G628" s="55">
        <v>0</v>
      </c>
      <c r="H628" s="48">
        <f t="shared" si="187"/>
        <v>0</v>
      </c>
      <c r="I628" s="49">
        <f t="shared" si="185"/>
        <v>0</v>
      </c>
      <c r="J628" s="52"/>
      <c r="K628" s="48">
        <f t="shared" si="188"/>
        <v>0</v>
      </c>
      <c r="L628" s="49">
        <f t="shared" si="189"/>
        <v>0</v>
      </c>
      <c r="M628" s="49">
        <f t="shared" si="190"/>
        <v>63750</v>
      </c>
      <c r="N628" s="49"/>
      <c r="O628" s="49"/>
      <c r="P628" s="49">
        <f t="shared" si="191"/>
        <v>63750</v>
      </c>
    </row>
    <row r="629" spans="1:16" s="43" customFormat="1" ht="36.75" customHeight="1">
      <c r="A629" s="44">
        <v>14</v>
      </c>
      <c r="B629" s="38" t="s">
        <v>634</v>
      </c>
      <c r="C629" s="46">
        <v>85000</v>
      </c>
      <c r="D629" s="47">
        <v>17</v>
      </c>
      <c r="E629" s="48">
        <f t="shared" si="186"/>
        <v>1</v>
      </c>
      <c r="F629" s="49">
        <f t="shared" si="184"/>
        <v>85000</v>
      </c>
      <c r="G629" s="55">
        <v>20</v>
      </c>
      <c r="H629" s="48">
        <f t="shared" si="187"/>
        <v>1</v>
      </c>
      <c r="I629" s="49">
        <f t="shared" si="185"/>
        <v>85000</v>
      </c>
      <c r="J629" s="55">
        <v>20</v>
      </c>
      <c r="K629" s="48">
        <f t="shared" si="188"/>
        <v>1</v>
      </c>
      <c r="L629" s="49">
        <f t="shared" si="189"/>
        <v>85000</v>
      </c>
      <c r="M629" s="49">
        <f t="shared" si="190"/>
        <v>255000</v>
      </c>
      <c r="N629" s="49"/>
      <c r="O629" s="49"/>
      <c r="P629" s="49">
        <f t="shared" si="191"/>
        <v>255000</v>
      </c>
    </row>
    <row r="630" spans="1:16" s="43" customFormat="1" ht="36.75" customHeight="1">
      <c r="A630" s="44">
        <v>15</v>
      </c>
      <c r="B630" s="38" t="s">
        <v>635</v>
      </c>
      <c r="C630" s="46">
        <v>85000</v>
      </c>
      <c r="D630" s="47">
        <v>19</v>
      </c>
      <c r="E630" s="48">
        <f t="shared" si="186"/>
        <v>1</v>
      </c>
      <c r="F630" s="49">
        <f t="shared" si="184"/>
        <v>85000</v>
      </c>
      <c r="G630" s="55">
        <v>17</v>
      </c>
      <c r="H630" s="48">
        <f t="shared" si="187"/>
        <v>1</v>
      </c>
      <c r="I630" s="49">
        <f t="shared" si="185"/>
        <v>85000</v>
      </c>
      <c r="J630" s="55">
        <v>19</v>
      </c>
      <c r="K630" s="48">
        <f t="shared" si="188"/>
        <v>1</v>
      </c>
      <c r="L630" s="49">
        <f t="shared" si="189"/>
        <v>85000</v>
      </c>
      <c r="M630" s="49">
        <f t="shared" si="190"/>
        <v>255000</v>
      </c>
      <c r="N630" s="49"/>
      <c r="O630" s="49"/>
      <c r="P630" s="49">
        <f t="shared" si="191"/>
        <v>255000</v>
      </c>
    </row>
    <row r="631" spans="1:16" s="43" customFormat="1" ht="36.75" customHeight="1">
      <c r="A631" s="44">
        <v>16</v>
      </c>
      <c r="B631" s="38" t="s">
        <v>636</v>
      </c>
      <c r="C631" s="46">
        <v>85000</v>
      </c>
      <c r="D631" s="47">
        <v>18</v>
      </c>
      <c r="E631" s="48">
        <f t="shared" si="186"/>
        <v>1</v>
      </c>
      <c r="F631" s="49">
        <f t="shared" si="184"/>
        <v>85000</v>
      </c>
      <c r="G631" s="55">
        <v>19</v>
      </c>
      <c r="H631" s="48">
        <f t="shared" si="187"/>
        <v>1</v>
      </c>
      <c r="I631" s="49">
        <f t="shared" si="185"/>
        <v>85000</v>
      </c>
      <c r="J631" s="55">
        <v>20</v>
      </c>
      <c r="K631" s="48">
        <f t="shared" si="188"/>
        <v>1</v>
      </c>
      <c r="L631" s="49">
        <f t="shared" si="189"/>
        <v>85000</v>
      </c>
      <c r="M631" s="49">
        <f t="shared" si="190"/>
        <v>255000</v>
      </c>
      <c r="N631" s="49"/>
      <c r="O631" s="49"/>
      <c r="P631" s="49">
        <f t="shared" si="191"/>
        <v>255000</v>
      </c>
    </row>
    <row r="632" spans="1:16" s="43" customFormat="1" ht="36.75" customHeight="1">
      <c r="A632" s="44">
        <v>17</v>
      </c>
      <c r="B632" s="38" t="s">
        <v>637</v>
      </c>
      <c r="C632" s="46">
        <v>85000</v>
      </c>
      <c r="D632" s="47">
        <v>18</v>
      </c>
      <c r="E632" s="48">
        <f t="shared" si="186"/>
        <v>1</v>
      </c>
      <c r="F632" s="49">
        <f t="shared" si="184"/>
        <v>85000</v>
      </c>
      <c r="G632" s="55">
        <v>17</v>
      </c>
      <c r="H632" s="48">
        <f t="shared" si="187"/>
        <v>1</v>
      </c>
      <c r="I632" s="49">
        <f t="shared" si="185"/>
        <v>85000</v>
      </c>
      <c r="J632" s="55">
        <v>16</v>
      </c>
      <c r="K632" s="48">
        <f t="shared" si="188"/>
        <v>1</v>
      </c>
      <c r="L632" s="49">
        <f t="shared" si="189"/>
        <v>85000</v>
      </c>
      <c r="M632" s="49">
        <f t="shared" si="190"/>
        <v>255000</v>
      </c>
      <c r="N632" s="49"/>
      <c r="O632" s="49"/>
      <c r="P632" s="49">
        <f t="shared" si="191"/>
        <v>255000</v>
      </c>
    </row>
    <row r="633" spans="1:16" s="43" customFormat="1" ht="36.75" customHeight="1">
      <c r="A633" s="44">
        <v>18</v>
      </c>
      <c r="B633" s="38" t="s">
        <v>638</v>
      </c>
      <c r="C633" s="46">
        <v>85000</v>
      </c>
      <c r="D633" s="47">
        <v>19</v>
      </c>
      <c r="E633" s="48">
        <f t="shared" si="186"/>
        <v>1</v>
      </c>
      <c r="F633" s="49">
        <f t="shared" si="184"/>
        <v>85000</v>
      </c>
      <c r="G633" s="55">
        <v>20</v>
      </c>
      <c r="H633" s="48">
        <f t="shared" si="187"/>
        <v>1</v>
      </c>
      <c r="I633" s="49">
        <f t="shared" si="185"/>
        <v>85000</v>
      </c>
      <c r="J633" s="55">
        <v>21</v>
      </c>
      <c r="K633" s="48">
        <f t="shared" si="188"/>
        <v>1</v>
      </c>
      <c r="L633" s="49">
        <f t="shared" si="189"/>
        <v>85000</v>
      </c>
      <c r="M633" s="49">
        <f t="shared" si="190"/>
        <v>255000</v>
      </c>
      <c r="N633" s="49"/>
      <c r="O633" s="49"/>
      <c r="P633" s="49">
        <f t="shared" si="191"/>
        <v>255000</v>
      </c>
    </row>
    <row r="634" spans="1:16" s="43" customFormat="1" ht="36.75" customHeight="1">
      <c r="A634" s="44">
        <v>19</v>
      </c>
      <c r="B634" s="38" t="s">
        <v>639</v>
      </c>
      <c r="C634" s="46">
        <v>85000</v>
      </c>
      <c r="D634" s="47">
        <v>19</v>
      </c>
      <c r="E634" s="48">
        <f t="shared" si="186"/>
        <v>1</v>
      </c>
      <c r="F634" s="49">
        <f t="shared" si="184"/>
        <v>85000</v>
      </c>
      <c r="G634" s="55">
        <v>19</v>
      </c>
      <c r="H634" s="48">
        <f t="shared" si="187"/>
        <v>1</v>
      </c>
      <c r="I634" s="49">
        <f t="shared" si="185"/>
        <v>85000</v>
      </c>
      <c r="J634" s="55">
        <v>21</v>
      </c>
      <c r="K634" s="48">
        <f t="shared" si="188"/>
        <v>1</v>
      </c>
      <c r="L634" s="49">
        <f t="shared" si="189"/>
        <v>85000</v>
      </c>
      <c r="M634" s="49">
        <f t="shared" si="190"/>
        <v>255000</v>
      </c>
      <c r="N634" s="49"/>
      <c r="O634" s="49"/>
      <c r="P634" s="49">
        <f t="shared" si="191"/>
        <v>255000</v>
      </c>
    </row>
    <row r="635" spans="1:16" s="43" customFormat="1" ht="36.75" customHeight="1">
      <c r="A635" s="44">
        <v>20</v>
      </c>
      <c r="B635" s="38" t="s">
        <v>640</v>
      </c>
      <c r="C635" s="46">
        <v>85000</v>
      </c>
      <c r="D635" s="47">
        <v>16</v>
      </c>
      <c r="E635" s="48">
        <f t="shared" si="186"/>
        <v>1</v>
      </c>
      <c r="F635" s="49">
        <f t="shared" si="184"/>
        <v>85000</v>
      </c>
      <c r="G635" s="55">
        <v>18</v>
      </c>
      <c r="H635" s="48">
        <f t="shared" si="187"/>
        <v>1</v>
      </c>
      <c r="I635" s="49">
        <f t="shared" si="185"/>
        <v>85000</v>
      </c>
      <c r="J635" s="55">
        <v>17</v>
      </c>
      <c r="K635" s="48">
        <f t="shared" si="188"/>
        <v>1</v>
      </c>
      <c r="L635" s="49">
        <f t="shared" si="189"/>
        <v>85000</v>
      </c>
      <c r="M635" s="49">
        <f t="shared" si="190"/>
        <v>255000</v>
      </c>
      <c r="N635" s="49"/>
      <c r="O635" s="49"/>
      <c r="P635" s="49">
        <f t="shared" si="191"/>
        <v>255000</v>
      </c>
    </row>
    <row r="636" spans="1:16" s="43" customFormat="1" ht="36.75" customHeight="1">
      <c r="A636" s="44">
        <v>21</v>
      </c>
      <c r="B636" s="38" t="s">
        <v>641</v>
      </c>
      <c r="C636" s="46">
        <v>85000</v>
      </c>
      <c r="D636" s="47">
        <v>18</v>
      </c>
      <c r="E636" s="48">
        <f t="shared" si="186"/>
        <v>1</v>
      </c>
      <c r="F636" s="49">
        <f t="shared" si="184"/>
        <v>85000</v>
      </c>
      <c r="G636" s="55">
        <v>16</v>
      </c>
      <c r="H636" s="48">
        <f t="shared" si="187"/>
        <v>1</v>
      </c>
      <c r="I636" s="49">
        <f t="shared" si="185"/>
        <v>85000</v>
      </c>
      <c r="J636" s="55">
        <v>19</v>
      </c>
      <c r="K636" s="48">
        <f t="shared" si="188"/>
        <v>1</v>
      </c>
      <c r="L636" s="49">
        <f t="shared" si="189"/>
        <v>85000</v>
      </c>
      <c r="M636" s="49">
        <f t="shared" si="190"/>
        <v>255000</v>
      </c>
      <c r="N636" s="49"/>
      <c r="O636" s="49"/>
      <c r="P636" s="49">
        <f t="shared" si="191"/>
        <v>255000</v>
      </c>
    </row>
    <row r="637" spans="1:16" s="43" customFormat="1" ht="36.75" customHeight="1">
      <c r="A637" s="44">
        <v>22</v>
      </c>
      <c r="B637" s="38" t="s">
        <v>642</v>
      </c>
      <c r="C637" s="46">
        <v>85000</v>
      </c>
      <c r="D637" s="47">
        <v>18</v>
      </c>
      <c r="E637" s="48">
        <f t="shared" si="186"/>
        <v>1</v>
      </c>
      <c r="F637" s="49">
        <f t="shared" si="184"/>
        <v>85000</v>
      </c>
      <c r="G637" s="55">
        <v>21</v>
      </c>
      <c r="H637" s="48">
        <f t="shared" si="187"/>
        <v>1</v>
      </c>
      <c r="I637" s="49">
        <f t="shared" si="185"/>
        <v>85000</v>
      </c>
      <c r="J637" s="55">
        <v>21</v>
      </c>
      <c r="K637" s="48">
        <f t="shared" si="188"/>
        <v>1</v>
      </c>
      <c r="L637" s="49">
        <f t="shared" si="189"/>
        <v>85000</v>
      </c>
      <c r="M637" s="49">
        <f t="shared" si="190"/>
        <v>255000</v>
      </c>
      <c r="N637" s="49"/>
      <c r="O637" s="49"/>
      <c r="P637" s="49">
        <f t="shared" si="191"/>
        <v>255000</v>
      </c>
    </row>
    <row r="638" spans="1:16" s="43" customFormat="1" ht="36.75" customHeight="1">
      <c r="A638" s="44">
        <v>23</v>
      </c>
      <c r="B638" s="38" t="s">
        <v>643</v>
      </c>
      <c r="C638" s="46">
        <v>85000</v>
      </c>
      <c r="D638" s="47">
        <v>19</v>
      </c>
      <c r="E638" s="48">
        <f t="shared" si="186"/>
        <v>1</v>
      </c>
      <c r="F638" s="49">
        <f t="shared" si="184"/>
        <v>85000</v>
      </c>
      <c r="G638" s="55">
        <v>21</v>
      </c>
      <c r="H638" s="48">
        <f t="shared" si="187"/>
        <v>1</v>
      </c>
      <c r="I638" s="49">
        <f t="shared" si="185"/>
        <v>85000</v>
      </c>
      <c r="J638" s="55">
        <v>19</v>
      </c>
      <c r="K638" s="48">
        <f t="shared" si="188"/>
        <v>1</v>
      </c>
      <c r="L638" s="49">
        <f t="shared" si="189"/>
        <v>85000</v>
      </c>
      <c r="M638" s="49">
        <f t="shared" si="190"/>
        <v>255000</v>
      </c>
      <c r="N638" s="49"/>
      <c r="O638" s="49"/>
      <c r="P638" s="49">
        <f t="shared" si="191"/>
        <v>255000</v>
      </c>
    </row>
    <row r="639" spans="1:16" s="43" customFormat="1" ht="36.75" customHeight="1">
      <c r="A639" s="44">
        <v>24</v>
      </c>
      <c r="B639" s="38" t="s">
        <v>644</v>
      </c>
      <c r="C639" s="46">
        <v>85000</v>
      </c>
      <c r="D639" s="47">
        <v>19</v>
      </c>
      <c r="E639" s="48">
        <f t="shared" si="186"/>
        <v>1</v>
      </c>
      <c r="F639" s="49">
        <f t="shared" si="184"/>
        <v>85000</v>
      </c>
      <c r="G639" s="55">
        <v>21</v>
      </c>
      <c r="H639" s="48">
        <f t="shared" si="187"/>
        <v>1</v>
      </c>
      <c r="I639" s="49">
        <f t="shared" si="185"/>
        <v>85000</v>
      </c>
      <c r="J639" s="55">
        <v>21</v>
      </c>
      <c r="K639" s="48">
        <f t="shared" si="188"/>
        <v>1</v>
      </c>
      <c r="L639" s="49">
        <f t="shared" si="189"/>
        <v>85000</v>
      </c>
      <c r="M639" s="49">
        <f t="shared" si="190"/>
        <v>255000</v>
      </c>
      <c r="N639" s="49"/>
      <c r="O639" s="49"/>
      <c r="P639" s="49">
        <f t="shared" si="191"/>
        <v>255000</v>
      </c>
    </row>
    <row r="640" spans="1:16" s="43" customFormat="1" ht="36.75" customHeight="1">
      <c r="A640" s="44">
        <v>25</v>
      </c>
      <c r="B640" s="38" t="s">
        <v>170</v>
      </c>
      <c r="C640" s="46">
        <v>85000</v>
      </c>
      <c r="D640" s="42">
        <v>18</v>
      </c>
      <c r="E640" s="48">
        <f t="shared" si="186"/>
        <v>1</v>
      </c>
      <c r="F640" s="49">
        <f t="shared" si="184"/>
        <v>85000</v>
      </c>
      <c r="G640" s="55">
        <v>21</v>
      </c>
      <c r="H640" s="48">
        <f t="shared" si="187"/>
        <v>1</v>
      </c>
      <c r="I640" s="49">
        <f t="shared" si="185"/>
        <v>85000</v>
      </c>
      <c r="J640" s="55">
        <v>21</v>
      </c>
      <c r="K640" s="48">
        <f t="shared" si="188"/>
        <v>1</v>
      </c>
      <c r="L640" s="49">
        <f t="shared" si="189"/>
        <v>85000</v>
      </c>
      <c r="M640" s="49">
        <f t="shared" si="190"/>
        <v>255000</v>
      </c>
      <c r="N640" s="49"/>
      <c r="O640" s="49"/>
      <c r="P640" s="49">
        <f t="shared" si="191"/>
        <v>255000</v>
      </c>
    </row>
    <row r="641" spans="1:16" s="43" customFormat="1" ht="36.75" customHeight="1">
      <c r="A641" s="44">
        <v>26</v>
      </c>
      <c r="B641" s="38" t="s">
        <v>645</v>
      </c>
      <c r="C641" s="46">
        <v>85000</v>
      </c>
      <c r="D641" s="47">
        <v>18</v>
      </c>
      <c r="E641" s="48">
        <f t="shared" si="186"/>
        <v>1</v>
      </c>
      <c r="F641" s="49">
        <f t="shared" si="184"/>
        <v>85000</v>
      </c>
      <c r="G641" s="55">
        <v>17</v>
      </c>
      <c r="H641" s="48">
        <f t="shared" si="187"/>
        <v>1</v>
      </c>
      <c r="I641" s="49">
        <f t="shared" si="185"/>
        <v>85000</v>
      </c>
      <c r="J641" s="55">
        <v>19</v>
      </c>
      <c r="K641" s="48">
        <f t="shared" si="188"/>
        <v>1</v>
      </c>
      <c r="L641" s="49">
        <f t="shared" si="189"/>
        <v>85000</v>
      </c>
      <c r="M641" s="49">
        <f t="shared" si="190"/>
        <v>255000</v>
      </c>
      <c r="N641" s="49"/>
      <c r="O641" s="49"/>
      <c r="P641" s="49">
        <f t="shared" si="191"/>
        <v>255000</v>
      </c>
    </row>
    <row r="642" spans="1:16" s="43" customFormat="1" ht="36.75" customHeight="1">
      <c r="A642" s="44">
        <v>27</v>
      </c>
      <c r="B642" s="38" t="s">
        <v>646</v>
      </c>
      <c r="C642" s="46">
        <v>85000</v>
      </c>
      <c r="D642" s="47"/>
      <c r="E642" s="48">
        <f t="shared" si="186"/>
        <v>0</v>
      </c>
      <c r="F642" s="49">
        <f t="shared" si="184"/>
        <v>0</v>
      </c>
      <c r="G642" s="55">
        <v>19</v>
      </c>
      <c r="H642" s="48">
        <f t="shared" si="187"/>
        <v>1</v>
      </c>
      <c r="I642" s="49">
        <f t="shared" si="185"/>
        <v>85000</v>
      </c>
      <c r="J642" s="55">
        <v>21</v>
      </c>
      <c r="K642" s="48">
        <f t="shared" si="188"/>
        <v>1</v>
      </c>
      <c r="L642" s="49">
        <f t="shared" si="189"/>
        <v>85000</v>
      </c>
      <c r="M642" s="49">
        <f t="shared" si="190"/>
        <v>170000</v>
      </c>
      <c r="N642" s="49"/>
      <c r="O642" s="49"/>
      <c r="P642" s="49">
        <f t="shared" si="191"/>
        <v>170000</v>
      </c>
    </row>
    <row r="643" spans="1:16" s="43" customFormat="1" ht="36.75" customHeight="1">
      <c r="A643" s="40">
        <v>25</v>
      </c>
      <c r="B643" s="41" t="s">
        <v>71</v>
      </c>
      <c r="C643" s="42"/>
      <c r="D643" s="42"/>
      <c r="E643" s="42"/>
      <c r="F643" s="42">
        <f>SUM(F644:F663)</f>
        <v>1657500</v>
      </c>
      <c r="G643" s="42"/>
      <c r="H643" s="42"/>
      <c r="I643" s="42">
        <f>SUM(I644:I663)</f>
        <v>1700000</v>
      </c>
      <c r="J643" s="42"/>
      <c r="K643" s="42"/>
      <c r="L643" s="42">
        <f>SUM(L644:L663)</f>
        <v>1700000</v>
      </c>
      <c r="M643" s="42">
        <f>SUM(M644:M663)</f>
        <v>5057500</v>
      </c>
      <c r="N643" s="42">
        <f>SUM(N644:N663)</f>
        <v>0</v>
      </c>
      <c r="O643" s="42">
        <f>SUM(O644:O663)</f>
        <v>127500</v>
      </c>
      <c r="P643" s="42">
        <f>SUM(P644:P663)</f>
        <v>4930000</v>
      </c>
    </row>
    <row r="644" spans="1:16" s="43" customFormat="1" ht="36.75" customHeight="1">
      <c r="A644" s="44">
        <v>1</v>
      </c>
      <c r="B644" s="71" t="s">
        <v>647</v>
      </c>
      <c r="C644" s="46">
        <v>85000</v>
      </c>
      <c r="D644" s="47">
        <v>13</v>
      </c>
      <c r="E644" s="48">
        <f>IF(D644=0,0,IF(D644&lt;=5,0.25,IF(D644&lt;=10,0.5,IF(D644&lt;=15,0.75,1))))</f>
        <v>0.75</v>
      </c>
      <c r="F644" s="49">
        <f aca="true" t="shared" si="192" ref="F644:F663">C644*E644</f>
        <v>63750</v>
      </c>
      <c r="G644" s="55">
        <v>21</v>
      </c>
      <c r="H644" s="48">
        <f>IF(G644=0,0,IF(G644&lt;=5,0.25,IF(G644&lt;=10,0.5,IF(G644&lt;=15,0.75,1))))</f>
        <v>1</v>
      </c>
      <c r="I644" s="49">
        <f aca="true" t="shared" si="193" ref="I644:I663">C644*H644</f>
        <v>85000</v>
      </c>
      <c r="J644" s="55">
        <v>20</v>
      </c>
      <c r="K644" s="48">
        <f>IF(J644=0,0,IF(J644&lt;=5,0.25,IF(J644&lt;=10,0.5,IF(J644&lt;=15,0.75,1))))</f>
        <v>1</v>
      </c>
      <c r="L644" s="49">
        <f>C644*K644</f>
        <v>85000</v>
      </c>
      <c r="M644" s="49">
        <f>L644+I644+F644</f>
        <v>233750</v>
      </c>
      <c r="N644" s="49"/>
      <c r="O644" s="49"/>
      <c r="P644" s="49">
        <f>M644-N644-O644</f>
        <v>233750</v>
      </c>
    </row>
    <row r="645" spans="1:16" s="43" customFormat="1" ht="36.75" customHeight="1">
      <c r="A645" s="44">
        <v>2</v>
      </c>
      <c r="B645" s="71" t="s">
        <v>648</v>
      </c>
      <c r="C645" s="46">
        <v>85000</v>
      </c>
      <c r="D645" s="47">
        <v>19</v>
      </c>
      <c r="E645" s="48">
        <f aca="true" t="shared" si="194" ref="E645:E663">IF(D645=0,0,IF(D645&lt;=5,0.25,IF(D645&lt;=10,0.5,IF(D645&lt;=15,0.75,1))))</f>
        <v>1</v>
      </c>
      <c r="F645" s="49">
        <f t="shared" si="192"/>
        <v>85000</v>
      </c>
      <c r="G645" s="55">
        <v>20</v>
      </c>
      <c r="H645" s="48">
        <f aca="true" t="shared" si="195" ref="H645:H663">IF(G645=0,0,IF(G645&lt;=5,0.25,IF(G645&lt;=10,0.5,IF(G645&lt;=15,0.75,1))))</f>
        <v>1</v>
      </c>
      <c r="I645" s="49">
        <f t="shared" si="193"/>
        <v>85000</v>
      </c>
      <c r="J645" s="55">
        <v>19</v>
      </c>
      <c r="K645" s="48">
        <f aca="true" t="shared" si="196" ref="K645:K663">IF(J645=0,0,IF(J645&lt;=5,0.25,IF(J645&lt;=10,0.5,IF(J645&lt;=15,0.75,1))))</f>
        <v>1</v>
      </c>
      <c r="L645" s="49">
        <f aca="true" t="shared" si="197" ref="L645:L663">C645*K645</f>
        <v>85000</v>
      </c>
      <c r="M645" s="49">
        <f aca="true" t="shared" si="198" ref="M645:M663">L645+I645+F645</f>
        <v>255000</v>
      </c>
      <c r="N645" s="49"/>
      <c r="O645" s="49"/>
      <c r="P645" s="49">
        <f aca="true" t="shared" si="199" ref="P645:P663">M645-N645-O645</f>
        <v>255000</v>
      </c>
    </row>
    <row r="646" spans="1:16" s="43" customFormat="1" ht="36.75" customHeight="1">
      <c r="A646" s="44">
        <v>3</v>
      </c>
      <c r="B646" s="71" t="s">
        <v>649</v>
      </c>
      <c r="C646" s="46">
        <v>85000</v>
      </c>
      <c r="D646" s="47">
        <v>18</v>
      </c>
      <c r="E646" s="48">
        <f t="shared" si="194"/>
        <v>1</v>
      </c>
      <c r="F646" s="49">
        <f t="shared" si="192"/>
        <v>85000</v>
      </c>
      <c r="G646" s="55">
        <v>20</v>
      </c>
      <c r="H646" s="48">
        <f t="shared" si="195"/>
        <v>1</v>
      </c>
      <c r="I646" s="49">
        <f t="shared" si="193"/>
        <v>85000</v>
      </c>
      <c r="J646" s="55">
        <v>21</v>
      </c>
      <c r="K646" s="48">
        <f t="shared" si="196"/>
        <v>1</v>
      </c>
      <c r="L646" s="49">
        <f t="shared" si="197"/>
        <v>85000</v>
      </c>
      <c r="M646" s="49">
        <f t="shared" si="198"/>
        <v>255000</v>
      </c>
      <c r="N646" s="49"/>
      <c r="O646" s="49"/>
      <c r="P646" s="49">
        <f t="shared" si="199"/>
        <v>255000</v>
      </c>
    </row>
    <row r="647" spans="1:16" s="43" customFormat="1" ht="36.75" customHeight="1">
      <c r="A647" s="44">
        <v>4</v>
      </c>
      <c r="B647" s="71" t="s">
        <v>650</v>
      </c>
      <c r="C647" s="46">
        <v>85000</v>
      </c>
      <c r="D647" s="47">
        <v>19</v>
      </c>
      <c r="E647" s="48">
        <f t="shared" si="194"/>
        <v>1</v>
      </c>
      <c r="F647" s="49">
        <f t="shared" si="192"/>
        <v>85000</v>
      </c>
      <c r="G647" s="55">
        <v>19</v>
      </c>
      <c r="H647" s="48">
        <f t="shared" si="195"/>
        <v>1</v>
      </c>
      <c r="I647" s="49">
        <f t="shared" si="193"/>
        <v>85000</v>
      </c>
      <c r="J647" s="55">
        <v>21</v>
      </c>
      <c r="K647" s="48">
        <f t="shared" si="196"/>
        <v>1</v>
      </c>
      <c r="L647" s="49">
        <f t="shared" si="197"/>
        <v>85000</v>
      </c>
      <c r="M647" s="49">
        <f t="shared" si="198"/>
        <v>255000</v>
      </c>
      <c r="N647" s="49"/>
      <c r="O647" s="49"/>
      <c r="P647" s="49">
        <f t="shared" si="199"/>
        <v>255000</v>
      </c>
    </row>
    <row r="648" spans="1:16" s="43" customFormat="1" ht="36.75" customHeight="1">
      <c r="A648" s="44">
        <v>5</v>
      </c>
      <c r="B648" s="71" t="s">
        <v>651</v>
      </c>
      <c r="C648" s="46">
        <v>85000</v>
      </c>
      <c r="D648" s="47">
        <v>19</v>
      </c>
      <c r="E648" s="48">
        <f t="shared" si="194"/>
        <v>1</v>
      </c>
      <c r="F648" s="49">
        <f t="shared" si="192"/>
        <v>85000</v>
      </c>
      <c r="G648" s="55">
        <v>20</v>
      </c>
      <c r="H648" s="48">
        <f t="shared" si="195"/>
        <v>1</v>
      </c>
      <c r="I648" s="49">
        <f t="shared" si="193"/>
        <v>85000</v>
      </c>
      <c r="J648" s="55">
        <v>21</v>
      </c>
      <c r="K648" s="48">
        <f t="shared" si="196"/>
        <v>1</v>
      </c>
      <c r="L648" s="49">
        <f t="shared" si="197"/>
        <v>85000</v>
      </c>
      <c r="M648" s="49">
        <f t="shared" si="198"/>
        <v>255000</v>
      </c>
      <c r="N648" s="49"/>
      <c r="O648" s="49"/>
      <c r="P648" s="49">
        <f t="shared" si="199"/>
        <v>255000</v>
      </c>
    </row>
    <row r="649" spans="1:16" s="43" customFormat="1" ht="36.75" customHeight="1">
      <c r="A649" s="44">
        <v>6</v>
      </c>
      <c r="B649" s="71" t="s">
        <v>169</v>
      </c>
      <c r="C649" s="46">
        <v>85000</v>
      </c>
      <c r="D649" s="47">
        <v>16</v>
      </c>
      <c r="E649" s="48">
        <f t="shared" si="194"/>
        <v>1</v>
      </c>
      <c r="F649" s="49">
        <f t="shared" si="192"/>
        <v>85000</v>
      </c>
      <c r="G649" s="55">
        <v>19</v>
      </c>
      <c r="H649" s="48">
        <f t="shared" si="195"/>
        <v>1</v>
      </c>
      <c r="I649" s="49">
        <f t="shared" si="193"/>
        <v>85000</v>
      </c>
      <c r="J649" s="55">
        <v>16</v>
      </c>
      <c r="K649" s="48">
        <f t="shared" si="196"/>
        <v>1</v>
      </c>
      <c r="L649" s="49">
        <f t="shared" si="197"/>
        <v>85000</v>
      </c>
      <c r="M649" s="49">
        <f t="shared" si="198"/>
        <v>255000</v>
      </c>
      <c r="N649" s="49"/>
      <c r="O649" s="49"/>
      <c r="P649" s="49">
        <f t="shared" si="199"/>
        <v>255000</v>
      </c>
    </row>
    <row r="650" spans="1:16" s="43" customFormat="1" ht="36.75" customHeight="1">
      <c r="A650" s="44">
        <v>7</v>
      </c>
      <c r="B650" s="71" t="s">
        <v>652</v>
      </c>
      <c r="C650" s="46">
        <v>85000</v>
      </c>
      <c r="D650" s="47">
        <v>19</v>
      </c>
      <c r="E650" s="48">
        <f t="shared" si="194"/>
        <v>1</v>
      </c>
      <c r="F650" s="49">
        <f t="shared" si="192"/>
        <v>85000</v>
      </c>
      <c r="G650" s="55">
        <v>19</v>
      </c>
      <c r="H650" s="48">
        <f t="shared" si="195"/>
        <v>1</v>
      </c>
      <c r="I650" s="49">
        <f t="shared" si="193"/>
        <v>85000</v>
      </c>
      <c r="J650" s="55">
        <v>19</v>
      </c>
      <c r="K650" s="48">
        <f t="shared" si="196"/>
        <v>1</v>
      </c>
      <c r="L650" s="49">
        <f t="shared" si="197"/>
        <v>85000</v>
      </c>
      <c r="M650" s="49">
        <f t="shared" si="198"/>
        <v>255000</v>
      </c>
      <c r="N650" s="49"/>
      <c r="O650" s="49"/>
      <c r="P650" s="49">
        <f t="shared" si="199"/>
        <v>255000</v>
      </c>
    </row>
    <row r="651" spans="1:16" s="43" customFormat="1" ht="36.75" customHeight="1">
      <c r="A651" s="44">
        <v>8</v>
      </c>
      <c r="B651" s="71" t="s">
        <v>653</v>
      </c>
      <c r="C651" s="46">
        <v>85000</v>
      </c>
      <c r="D651" s="47">
        <v>18</v>
      </c>
      <c r="E651" s="48">
        <f t="shared" si="194"/>
        <v>1</v>
      </c>
      <c r="F651" s="49">
        <f t="shared" si="192"/>
        <v>85000</v>
      </c>
      <c r="G651" s="55">
        <v>20</v>
      </c>
      <c r="H651" s="48">
        <f t="shared" si="195"/>
        <v>1</v>
      </c>
      <c r="I651" s="49">
        <f t="shared" si="193"/>
        <v>85000</v>
      </c>
      <c r="J651" s="55">
        <v>21</v>
      </c>
      <c r="K651" s="48">
        <f t="shared" si="196"/>
        <v>1</v>
      </c>
      <c r="L651" s="49">
        <f t="shared" si="197"/>
        <v>85000</v>
      </c>
      <c r="M651" s="49">
        <f t="shared" si="198"/>
        <v>255000</v>
      </c>
      <c r="N651" s="49"/>
      <c r="O651" s="49"/>
      <c r="P651" s="49">
        <f t="shared" si="199"/>
        <v>255000</v>
      </c>
    </row>
    <row r="652" spans="1:16" s="43" customFormat="1" ht="36.75" customHeight="1">
      <c r="A652" s="44">
        <v>9</v>
      </c>
      <c r="B652" s="71" t="s">
        <v>654</v>
      </c>
      <c r="C652" s="46">
        <v>85000</v>
      </c>
      <c r="D652" s="47">
        <v>19</v>
      </c>
      <c r="E652" s="48">
        <f t="shared" si="194"/>
        <v>1</v>
      </c>
      <c r="F652" s="49">
        <f t="shared" si="192"/>
        <v>85000</v>
      </c>
      <c r="G652" s="55">
        <v>20</v>
      </c>
      <c r="H652" s="48">
        <f t="shared" si="195"/>
        <v>1</v>
      </c>
      <c r="I652" s="49">
        <f t="shared" si="193"/>
        <v>85000</v>
      </c>
      <c r="J652" s="55">
        <v>21</v>
      </c>
      <c r="K652" s="48">
        <f t="shared" si="196"/>
        <v>1</v>
      </c>
      <c r="L652" s="49">
        <f t="shared" si="197"/>
        <v>85000</v>
      </c>
      <c r="M652" s="49">
        <f t="shared" si="198"/>
        <v>255000</v>
      </c>
      <c r="N652" s="49"/>
      <c r="O652" s="49"/>
      <c r="P652" s="49">
        <f t="shared" si="199"/>
        <v>255000</v>
      </c>
    </row>
    <row r="653" spans="1:16" s="43" customFormat="1" ht="36.75" customHeight="1">
      <c r="A653" s="44">
        <v>10</v>
      </c>
      <c r="B653" s="70" t="s">
        <v>655</v>
      </c>
      <c r="C653" s="46">
        <v>85000</v>
      </c>
      <c r="D653" s="47">
        <v>17</v>
      </c>
      <c r="E653" s="48">
        <f t="shared" si="194"/>
        <v>1</v>
      </c>
      <c r="F653" s="49">
        <f t="shared" si="192"/>
        <v>85000</v>
      </c>
      <c r="G653" s="55">
        <v>19</v>
      </c>
      <c r="H653" s="48">
        <f t="shared" si="195"/>
        <v>1</v>
      </c>
      <c r="I653" s="49">
        <f t="shared" si="193"/>
        <v>85000</v>
      </c>
      <c r="J653" s="55">
        <v>21</v>
      </c>
      <c r="K653" s="48">
        <f t="shared" si="196"/>
        <v>1</v>
      </c>
      <c r="L653" s="49">
        <f t="shared" si="197"/>
        <v>85000</v>
      </c>
      <c r="M653" s="49">
        <f t="shared" si="198"/>
        <v>255000</v>
      </c>
      <c r="N653" s="49"/>
      <c r="O653" s="49"/>
      <c r="P653" s="49">
        <f t="shared" si="199"/>
        <v>255000</v>
      </c>
    </row>
    <row r="654" spans="1:16" s="43" customFormat="1" ht="36.75" customHeight="1">
      <c r="A654" s="44">
        <v>11</v>
      </c>
      <c r="B654" s="71" t="s">
        <v>656</v>
      </c>
      <c r="C654" s="46">
        <v>85000</v>
      </c>
      <c r="D654" s="47">
        <v>17</v>
      </c>
      <c r="E654" s="48">
        <f t="shared" si="194"/>
        <v>1</v>
      </c>
      <c r="F654" s="49">
        <f t="shared" si="192"/>
        <v>85000</v>
      </c>
      <c r="G654" s="55">
        <v>19</v>
      </c>
      <c r="H654" s="48">
        <f t="shared" si="195"/>
        <v>1</v>
      </c>
      <c r="I654" s="49">
        <f t="shared" si="193"/>
        <v>85000</v>
      </c>
      <c r="J654" s="55">
        <v>16</v>
      </c>
      <c r="K654" s="48">
        <f t="shared" si="196"/>
        <v>1</v>
      </c>
      <c r="L654" s="49">
        <f t="shared" si="197"/>
        <v>85000</v>
      </c>
      <c r="M654" s="49">
        <f t="shared" si="198"/>
        <v>255000</v>
      </c>
      <c r="N654" s="49"/>
      <c r="O654" s="49"/>
      <c r="P654" s="49">
        <f t="shared" si="199"/>
        <v>255000</v>
      </c>
    </row>
    <row r="655" spans="1:16" s="43" customFormat="1" ht="36.75" customHeight="1">
      <c r="A655" s="44">
        <v>12</v>
      </c>
      <c r="B655" s="71" t="s">
        <v>265</v>
      </c>
      <c r="C655" s="46">
        <v>85000</v>
      </c>
      <c r="D655" s="47">
        <v>19</v>
      </c>
      <c r="E655" s="48">
        <f t="shared" si="194"/>
        <v>1</v>
      </c>
      <c r="F655" s="49">
        <f t="shared" si="192"/>
        <v>85000</v>
      </c>
      <c r="G655" s="55">
        <v>19</v>
      </c>
      <c r="H655" s="48">
        <f t="shared" si="195"/>
        <v>1</v>
      </c>
      <c r="I655" s="49">
        <f t="shared" si="193"/>
        <v>85000</v>
      </c>
      <c r="J655" s="55">
        <v>21</v>
      </c>
      <c r="K655" s="48">
        <f t="shared" si="196"/>
        <v>1</v>
      </c>
      <c r="L655" s="49">
        <f t="shared" si="197"/>
        <v>85000</v>
      </c>
      <c r="M655" s="49">
        <f t="shared" si="198"/>
        <v>255000</v>
      </c>
      <c r="N655" s="49"/>
      <c r="O655" s="49"/>
      <c r="P655" s="49">
        <f t="shared" si="199"/>
        <v>255000</v>
      </c>
    </row>
    <row r="656" spans="1:16" s="43" customFormat="1" ht="36.75" customHeight="1">
      <c r="A656" s="44">
        <v>13</v>
      </c>
      <c r="B656" s="70" t="s">
        <v>657</v>
      </c>
      <c r="C656" s="46">
        <v>85000</v>
      </c>
      <c r="D656" s="47">
        <v>19</v>
      </c>
      <c r="E656" s="48">
        <f t="shared" si="194"/>
        <v>1</v>
      </c>
      <c r="F656" s="49">
        <f t="shared" si="192"/>
        <v>85000</v>
      </c>
      <c r="G656" s="55">
        <v>20</v>
      </c>
      <c r="H656" s="48">
        <f t="shared" si="195"/>
        <v>1</v>
      </c>
      <c r="I656" s="49">
        <f t="shared" si="193"/>
        <v>85000</v>
      </c>
      <c r="J656" s="55">
        <v>21</v>
      </c>
      <c r="K656" s="48">
        <f t="shared" si="196"/>
        <v>1</v>
      </c>
      <c r="L656" s="49">
        <f t="shared" si="197"/>
        <v>85000</v>
      </c>
      <c r="M656" s="49">
        <f t="shared" si="198"/>
        <v>255000</v>
      </c>
      <c r="N656" s="49"/>
      <c r="O656" s="49"/>
      <c r="P656" s="49">
        <f t="shared" si="199"/>
        <v>255000</v>
      </c>
    </row>
    <row r="657" spans="1:16" s="43" customFormat="1" ht="36.75" customHeight="1">
      <c r="A657" s="44">
        <v>14</v>
      </c>
      <c r="B657" s="68" t="s">
        <v>658</v>
      </c>
      <c r="C657" s="46">
        <v>85000</v>
      </c>
      <c r="D657" s="47">
        <v>18</v>
      </c>
      <c r="E657" s="48">
        <f t="shared" si="194"/>
        <v>1</v>
      </c>
      <c r="F657" s="49">
        <f t="shared" si="192"/>
        <v>85000</v>
      </c>
      <c r="G657" s="55">
        <v>19</v>
      </c>
      <c r="H657" s="48">
        <f t="shared" si="195"/>
        <v>1</v>
      </c>
      <c r="I657" s="49">
        <f t="shared" si="193"/>
        <v>85000</v>
      </c>
      <c r="J657" s="55">
        <v>19</v>
      </c>
      <c r="K657" s="48">
        <f t="shared" si="196"/>
        <v>1</v>
      </c>
      <c r="L657" s="49">
        <f t="shared" si="197"/>
        <v>85000</v>
      </c>
      <c r="M657" s="49">
        <f t="shared" si="198"/>
        <v>255000</v>
      </c>
      <c r="N657" s="49"/>
      <c r="O657" s="49"/>
      <c r="P657" s="49">
        <f t="shared" si="199"/>
        <v>255000</v>
      </c>
    </row>
    <row r="658" spans="1:16" s="43" customFormat="1" ht="36.75" customHeight="1">
      <c r="A658" s="44">
        <v>15</v>
      </c>
      <c r="B658" s="68" t="s">
        <v>659</v>
      </c>
      <c r="C658" s="46">
        <v>85000</v>
      </c>
      <c r="D658" s="47">
        <v>19</v>
      </c>
      <c r="E658" s="48">
        <f t="shared" si="194"/>
        <v>1</v>
      </c>
      <c r="F658" s="49">
        <f t="shared" si="192"/>
        <v>85000</v>
      </c>
      <c r="G658" s="55">
        <v>19</v>
      </c>
      <c r="H658" s="48">
        <f t="shared" si="195"/>
        <v>1</v>
      </c>
      <c r="I658" s="49">
        <f t="shared" si="193"/>
        <v>85000</v>
      </c>
      <c r="J658" s="55">
        <v>20</v>
      </c>
      <c r="K658" s="48">
        <f t="shared" si="196"/>
        <v>1</v>
      </c>
      <c r="L658" s="49">
        <f t="shared" si="197"/>
        <v>85000</v>
      </c>
      <c r="M658" s="49">
        <f t="shared" si="198"/>
        <v>255000</v>
      </c>
      <c r="N658" s="49"/>
      <c r="O658" s="49"/>
      <c r="P658" s="49">
        <f t="shared" si="199"/>
        <v>255000</v>
      </c>
    </row>
    <row r="659" spans="1:16" s="43" customFormat="1" ht="36.75" customHeight="1">
      <c r="A659" s="44">
        <v>16</v>
      </c>
      <c r="B659" s="71" t="s">
        <v>660</v>
      </c>
      <c r="C659" s="46">
        <v>85000</v>
      </c>
      <c r="D659" s="47">
        <v>15</v>
      </c>
      <c r="E659" s="48">
        <f t="shared" si="194"/>
        <v>0.75</v>
      </c>
      <c r="F659" s="49">
        <f t="shared" si="192"/>
        <v>63750</v>
      </c>
      <c r="G659" s="55">
        <v>21</v>
      </c>
      <c r="H659" s="48">
        <f t="shared" si="195"/>
        <v>1</v>
      </c>
      <c r="I659" s="49">
        <f t="shared" si="193"/>
        <v>85000</v>
      </c>
      <c r="J659" s="55">
        <v>21</v>
      </c>
      <c r="K659" s="48">
        <f t="shared" si="196"/>
        <v>1</v>
      </c>
      <c r="L659" s="49">
        <f t="shared" si="197"/>
        <v>85000</v>
      </c>
      <c r="M659" s="49">
        <f t="shared" si="198"/>
        <v>233750</v>
      </c>
      <c r="N659" s="49"/>
      <c r="O659" s="49"/>
      <c r="P659" s="49">
        <f t="shared" si="199"/>
        <v>233750</v>
      </c>
    </row>
    <row r="660" spans="1:16" s="43" customFormat="1" ht="36.75" customHeight="1">
      <c r="A660" s="44">
        <v>17</v>
      </c>
      <c r="B660" s="71" t="s">
        <v>661</v>
      </c>
      <c r="C660" s="46">
        <v>85000</v>
      </c>
      <c r="D660" s="47">
        <v>19</v>
      </c>
      <c r="E660" s="48">
        <f t="shared" si="194"/>
        <v>1</v>
      </c>
      <c r="F660" s="49">
        <f t="shared" si="192"/>
        <v>85000</v>
      </c>
      <c r="G660" s="55">
        <v>21</v>
      </c>
      <c r="H660" s="48">
        <f t="shared" si="195"/>
        <v>1</v>
      </c>
      <c r="I660" s="49">
        <f t="shared" si="193"/>
        <v>85000</v>
      </c>
      <c r="J660" s="55">
        <v>19</v>
      </c>
      <c r="K660" s="48">
        <f t="shared" si="196"/>
        <v>1</v>
      </c>
      <c r="L660" s="49">
        <f t="shared" si="197"/>
        <v>85000</v>
      </c>
      <c r="M660" s="49">
        <f t="shared" si="198"/>
        <v>255000</v>
      </c>
      <c r="N660" s="49"/>
      <c r="O660" s="49"/>
      <c r="P660" s="49">
        <f t="shared" si="199"/>
        <v>255000</v>
      </c>
    </row>
    <row r="661" spans="1:16" s="43" customFormat="1" ht="36.75" customHeight="1">
      <c r="A661" s="44">
        <v>18</v>
      </c>
      <c r="B661" s="71" t="s">
        <v>322</v>
      </c>
      <c r="C661" s="46">
        <v>85000</v>
      </c>
      <c r="D661" s="47">
        <v>19</v>
      </c>
      <c r="E661" s="48">
        <f t="shared" si="194"/>
        <v>1</v>
      </c>
      <c r="F661" s="49">
        <f t="shared" si="192"/>
        <v>85000</v>
      </c>
      <c r="G661" s="55">
        <v>16</v>
      </c>
      <c r="H661" s="48">
        <f t="shared" si="195"/>
        <v>1</v>
      </c>
      <c r="I661" s="49">
        <f t="shared" si="193"/>
        <v>85000</v>
      </c>
      <c r="J661" s="55">
        <v>19</v>
      </c>
      <c r="K661" s="48">
        <f t="shared" si="196"/>
        <v>1</v>
      </c>
      <c r="L661" s="49">
        <f t="shared" si="197"/>
        <v>85000</v>
      </c>
      <c r="M661" s="49">
        <f t="shared" si="198"/>
        <v>255000</v>
      </c>
      <c r="N661" s="49"/>
      <c r="O661" s="49"/>
      <c r="P661" s="49">
        <f t="shared" si="199"/>
        <v>255000</v>
      </c>
    </row>
    <row r="662" spans="1:16" s="43" customFormat="1" ht="36.75" customHeight="1">
      <c r="A662" s="44">
        <v>19</v>
      </c>
      <c r="B662" s="68" t="s">
        <v>662</v>
      </c>
      <c r="C662" s="46">
        <v>85000</v>
      </c>
      <c r="D662" s="47">
        <v>19</v>
      </c>
      <c r="E662" s="48">
        <f t="shared" si="194"/>
        <v>1</v>
      </c>
      <c r="F662" s="49">
        <f t="shared" si="192"/>
        <v>85000</v>
      </c>
      <c r="G662" s="55">
        <v>21</v>
      </c>
      <c r="H662" s="48">
        <f t="shared" si="195"/>
        <v>1</v>
      </c>
      <c r="I662" s="49">
        <f t="shared" si="193"/>
        <v>85000</v>
      </c>
      <c r="J662" s="55">
        <v>21</v>
      </c>
      <c r="K662" s="48">
        <f t="shared" si="196"/>
        <v>1</v>
      </c>
      <c r="L662" s="49">
        <f t="shared" si="197"/>
        <v>85000</v>
      </c>
      <c r="M662" s="49">
        <f t="shared" si="198"/>
        <v>255000</v>
      </c>
      <c r="N662" s="49"/>
      <c r="O662" s="49"/>
      <c r="P662" s="49">
        <f t="shared" si="199"/>
        <v>255000</v>
      </c>
    </row>
    <row r="663" spans="1:16" s="43" customFormat="1" ht="36.75" customHeight="1">
      <c r="A663" s="44">
        <v>20</v>
      </c>
      <c r="B663" s="68" t="s">
        <v>663</v>
      </c>
      <c r="C663" s="46">
        <v>85000</v>
      </c>
      <c r="D663" s="47">
        <v>19</v>
      </c>
      <c r="E663" s="48">
        <f t="shared" si="194"/>
        <v>1</v>
      </c>
      <c r="F663" s="49">
        <f t="shared" si="192"/>
        <v>85000</v>
      </c>
      <c r="G663" s="55">
        <v>20</v>
      </c>
      <c r="H663" s="48">
        <f t="shared" si="195"/>
        <v>1</v>
      </c>
      <c r="I663" s="49">
        <f t="shared" si="193"/>
        <v>85000</v>
      </c>
      <c r="J663" s="55">
        <v>21</v>
      </c>
      <c r="K663" s="48">
        <f t="shared" si="196"/>
        <v>1</v>
      </c>
      <c r="L663" s="49">
        <f t="shared" si="197"/>
        <v>85000</v>
      </c>
      <c r="M663" s="49">
        <f t="shared" si="198"/>
        <v>255000</v>
      </c>
      <c r="N663" s="49"/>
      <c r="O663" s="49">
        <f>M663/2</f>
        <v>127500</v>
      </c>
      <c r="P663" s="49">
        <f t="shared" si="199"/>
        <v>127500</v>
      </c>
    </row>
    <row r="664" spans="1:16" s="31" customFormat="1" ht="36.75" customHeight="1">
      <c r="A664" s="102" t="s">
        <v>16</v>
      </c>
      <c r="B664" s="102"/>
      <c r="C664" s="30"/>
      <c r="D664" s="29"/>
      <c r="E664" s="29"/>
      <c r="F664" s="28">
        <f aca="true" t="shared" si="200" ref="F664:P664">F13+F33+F43+F61+F84+F106+F115+F140+F171+F202+F232+F258+F275+F294+F331+F367+F400+F434+F471+F489+F520+F553+F585+F615+F643</f>
        <v>48059500</v>
      </c>
      <c r="G664" s="29">
        <f t="shared" si="200"/>
        <v>0</v>
      </c>
      <c r="H664" s="29">
        <f t="shared" si="200"/>
        <v>0</v>
      </c>
      <c r="I664" s="28">
        <f t="shared" si="200"/>
        <v>50242000</v>
      </c>
      <c r="J664" s="28">
        <f t="shared" si="200"/>
        <v>0</v>
      </c>
      <c r="K664" s="28">
        <f t="shared" si="200"/>
        <v>0</v>
      </c>
      <c r="L664" s="28">
        <f t="shared" si="200"/>
        <v>50882750</v>
      </c>
      <c r="M664" s="28">
        <f t="shared" si="200"/>
        <v>149184250</v>
      </c>
      <c r="N664" s="28">
        <f t="shared" si="200"/>
        <v>637500</v>
      </c>
      <c r="O664" s="28">
        <f t="shared" si="200"/>
        <v>451375</v>
      </c>
      <c r="P664" s="28">
        <f t="shared" si="200"/>
        <v>148095375</v>
      </c>
    </row>
  </sheetData>
  <sheetProtection/>
  <mergeCells count="26">
    <mergeCell ref="A664:B664"/>
    <mergeCell ref="J9:L9"/>
    <mergeCell ref="D10:D11"/>
    <mergeCell ref="E10:E11"/>
    <mergeCell ref="F10:F11"/>
    <mergeCell ref="G10:G11"/>
    <mergeCell ref="H10:H11"/>
    <mergeCell ref="I10:I11"/>
    <mergeCell ref="J10:J11"/>
    <mergeCell ref="K10:K11"/>
    <mergeCell ref="B8:B11"/>
    <mergeCell ref="C8:C11"/>
    <mergeCell ref="D8:L8"/>
    <mergeCell ref="M8:M11"/>
    <mergeCell ref="D9:F9"/>
    <mergeCell ref="G9:I9"/>
    <mergeCell ref="N8:O10"/>
    <mergeCell ref="P8:P11"/>
    <mergeCell ref="A1:D1"/>
    <mergeCell ref="A2:D2"/>
    <mergeCell ref="A4:P4"/>
    <mergeCell ref="A5:P5"/>
    <mergeCell ref="A6:P6"/>
    <mergeCell ref="N7:P7"/>
    <mergeCell ref="L10:L11"/>
    <mergeCell ref="A8:A11"/>
  </mergeCells>
  <printOptions/>
  <pageMargins left="0.27" right="0.16" top="0.26" bottom="0.22" header="0" footer="0"/>
  <pageSetup horizontalDpi="600" verticalDpi="600" orientation="landscape" paperSize="9" scale="90" r:id="rId2"/>
  <headerFoot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1"/>
  <sheetViews>
    <sheetView tabSelected="1" zoomScale="90" zoomScaleNormal="90" zoomScalePageLayoutView="0" workbookViewId="0" topLeftCell="A645">
      <selection activeCell="A32" sqref="A32:D40"/>
    </sheetView>
  </sheetViews>
  <sheetFormatPr defaultColWidth="9.00390625" defaultRowHeight="15.75"/>
  <cols>
    <col min="1" max="1" width="3.875" style="31" customWidth="1"/>
    <col min="2" max="2" width="20.50390625" style="31" customWidth="1"/>
    <col min="3" max="3" width="7.375" style="31" customWidth="1"/>
    <col min="4" max="4" width="5.25390625" style="31" customWidth="1"/>
    <col min="5" max="5" width="7.375" style="31" customWidth="1"/>
    <col min="6" max="6" width="11.75390625" style="31" customWidth="1"/>
    <col min="7" max="7" width="4.875" style="31" customWidth="1"/>
    <col min="8" max="8" width="6.875" style="31" customWidth="1"/>
    <col min="9" max="9" width="12.50390625" style="31" customWidth="1"/>
    <col min="10" max="10" width="5.375" style="31" customWidth="1"/>
    <col min="11" max="11" width="6.875" style="31" customWidth="1"/>
    <col min="12" max="13" width="12.00390625" style="31" customWidth="1"/>
    <col min="14" max="14" width="8.875" style="31" customWidth="1"/>
    <col min="15" max="15" width="10.375" style="31" customWidth="1"/>
    <col min="16" max="16" width="13.375" style="31" customWidth="1"/>
    <col min="17" max="17" width="10.00390625" style="31" bestFit="1" customWidth="1"/>
    <col min="18" max="16384" width="9.00390625" style="31" customWidth="1"/>
  </cols>
  <sheetData>
    <row r="1" spans="1:5" s="75" customFormat="1" ht="19.5" customHeight="1">
      <c r="A1" s="105" t="s">
        <v>31</v>
      </c>
      <c r="B1" s="105"/>
      <c r="C1" s="105"/>
      <c r="D1" s="105"/>
      <c r="E1" s="105"/>
    </row>
    <row r="2" spans="1:5" s="75" customFormat="1" ht="19.5" customHeight="1">
      <c r="A2" s="106" t="s">
        <v>46</v>
      </c>
      <c r="B2" s="106"/>
      <c r="C2" s="106"/>
      <c r="D2" s="106"/>
      <c r="E2" s="106"/>
    </row>
    <row r="3" spans="1:3" s="75" customFormat="1" ht="11.25" customHeight="1">
      <c r="A3" s="76"/>
      <c r="B3" s="76"/>
      <c r="C3" s="76"/>
    </row>
    <row r="4" spans="1:16" s="75" customFormat="1" ht="48.75" customHeight="1">
      <c r="A4" s="99" t="s">
        <v>44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1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116" t="s">
        <v>678</v>
      </c>
      <c r="O5" s="116"/>
      <c r="P5" s="116"/>
    </row>
    <row r="6" spans="1:16" s="26" customFormat="1" ht="27" customHeight="1">
      <c r="A6" s="108" t="s">
        <v>2</v>
      </c>
      <c r="B6" s="108" t="s">
        <v>8</v>
      </c>
      <c r="C6" s="108" t="s">
        <v>9</v>
      </c>
      <c r="D6" s="113" t="s">
        <v>4</v>
      </c>
      <c r="E6" s="114"/>
      <c r="F6" s="114"/>
      <c r="G6" s="114"/>
      <c r="H6" s="114"/>
      <c r="I6" s="114"/>
      <c r="J6" s="114"/>
      <c r="K6" s="114"/>
      <c r="L6" s="114"/>
      <c r="M6" s="108" t="s">
        <v>14</v>
      </c>
      <c r="N6" s="119" t="s">
        <v>23</v>
      </c>
      <c r="O6" s="120"/>
      <c r="P6" s="108" t="s">
        <v>15</v>
      </c>
    </row>
    <row r="7" spans="1:16" s="26" customFormat="1" ht="36.75" customHeight="1">
      <c r="A7" s="111"/>
      <c r="B7" s="111"/>
      <c r="C7" s="111"/>
      <c r="D7" s="113" t="s">
        <v>36</v>
      </c>
      <c r="E7" s="114"/>
      <c r="F7" s="115"/>
      <c r="G7" s="113" t="s">
        <v>37</v>
      </c>
      <c r="H7" s="114"/>
      <c r="I7" s="115"/>
      <c r="J7" s="113" t="s">
        <v>38</v>
      </c>
      <c r="K7" s="114"/>
      <c r="L7" s="115"/>
      <c r="M7" s="111"/>
      <c r="N7" s="121"/>
      <c r="O7" s="122"/>
      <c r="P7" s="111"/>
    </row>
    <row r="8" spans="1:16" s="26" customFormat="1" ht="36.75" customHeight="1">
      <c r="A8" s="111"/>
      <c r="B8" s="111"/>
      <c r="C8" s="111"/>
      <c r="D8" s="108" t="s">
        <v>17</v>
      </c>
      <c r="E8" s="108" t="s">
        <v>13</v>
      </c>
      <c r="F8" s="108" t="s">
        <v>12</v>
      </c>
      <c r="G8" s="108" t="s">
        <v>17</v>
      </c>
      <c r="H8" s="108" t="s">
        <v>13</v>
      </c>
      <c r="I8" s="108" t="s">
        <v>12</v>
      </c>
      <c r="J8" s="108" t="s">
        <v>17</v>
      </c>
      <c r="K8" s="108" t="s">
        <v>13</v>
      </c>
      <c r="L8" s="108" t="s">
        <v>12</v>
      </c>
      <c r="M8" s="111"/>
      <c r="N8" s="123"/>
      <c r="O8" s="124"/>
      <c r="P8" s="111"/>
    </row>
    <row r="9" spans="1:16" s="26" customFormat="1" ht="36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" t="s">
        <v>10</v>
      </c>
      <c r="O9" s="27" t="s">
        <v>11</v>
      </c>
      <c r="P9" s="109"/>
    </row>
    <row r="10" spans="1:16" ht="36.75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 t="s">
        <v>18</v>
      </c>
      <c r="G10" s="34">
        <v>7</v>
      </c>
      <c r="H10" s="34">
        <v>8</v>
      </c>
      <c r="I10" s="34" t="s">
        <v>34</v>
      </c>
      <c r="J10" s="34">
        <v>10</v>
      </c>
      <c r="K10" s="34">
        <v>11</v>
      </c>
      <c r="L10" s="34" t="s">
        <v>19</v>
      </c>
      <c r="M10" s="34" t="s">
        <v>35</v>
      </c>
      <c r="N10" s="34">
        <v>23</v>
      </c>
      <c r="O10" s="34">
        <v>24</v>
      </c>
      <c r="P10" s="34" t="s">
        <v>20</v>
      </c>
    </row>
    <row r="11" spans="1:16" s="43" customFormat="1" ht="36.75" customHeight="1">
      <c r="A11" s="40">
        <v>1</v>
      </c>
      <c r="B11" s="41" t="s">
        <v>48</v>
      </c>
      <c r="C11" s="42"/>
      <c r="D11" s="42"/>
      <c r="E11" s="42"/>
      <c r="F11" s="42">
        <f>SUM(F12:F30)</f>
        <v>1173000</v>
      </c>
      <c r="G11" s="42"/>
      <c r="H11" s="42"/>
      <c r="I11" s="42">
        <f>SUM(I12:I30)</f>
        <v>1426000</v>
      </c>
      <c r="J11" s="42"/>
      <c r="K11" s="42"/>
      <c r="L11" s="42">
        <f>SUM(L12:L30)</f>
        <v>1610000</v>
      </c>
      <c r="M11" s="42">
        <f>SUM(M12:M30)</f>
        <v>4209000</v>
      </c>
      <c r="N11" s="42">
        <f>SUM(N12:N30)</f>
        <v>0</v>
      </c>
      <c r="O11" s="42">
        <f>SUM(O12:O30)</f>
        <v>0</v>
      </c>
      <c r="P11" s="42">
        <f>SUM(P12:P30)</f>
        <v>4209000</v>
      </c>
    </row>
    <row r="12" spans="1:16" s="43" customFormat="1" ht="36.75" customHeight="1">
      <c r="A12" s="44">
        <v>1</v>
      </c>
      <c r="B12" s="45" t="s">
        <v>72</v>
      </c>
      <c r="C12" s="46">
        <v>92000</v>
      </c>
      <c r="D12" s="47">
        <v>9</v>
      </c>
      <c r="E12" s="48">
        <f>IF(D12=0,0,IF(D12&lt;=5,0.25,IF(D12&lt;=10,0.5,IF(D12&lt;=15,0.75,1))))</f>
        <v>0.5</v>
      </c>
      <c r="F12" s="49">
        <f>C12*E12</f>
        <v>46000</v>
      </c>
      <c r="G12" s="50">
        <v>19</v>
      </c>
      <c r="H12" s="48">
        <f>IF(G12=0,0,IF(G12&lt;=5,0.25,IF(G12&lt;=10,0.5,IF(G12&lt;=15,0.75,1))))</f>
        <v>1</v>
      </c>
      <c r="I12" s="49">
        <f>C12*H12</f>
        <v>92000</v>
      </c>
      <c r="J12" s="50">
        <v>6</v>
      </c>
      <c r="K12" s="48">
        <f>IF(J12=0,0,IF(J12&lt;=5,0.25,IF(J12&lt;=10,0.5,IF(J12&lt;=15,0.75,1))))</f>
        <v>0.5</v>
      </c>
      <c r="L12" s="49">
        <f>C12*K12</f>
        <v>46000</v>
      </c>
      <c r="M12" s="49">
        <f>L12+I12+F12</f>
        <v>184000</v>
      </c>
      <c r="N12" s="49"/>
      <c r="O12" s="49"/>
      <c r="P12" s="49">
        <f>M12-N12-O12</f>
        <v>184000</v>
      </c>
    </row>
    <row r="13" spans="1:16" s="43" customFormat="1" ht="36.75" customHeight="1">
      <c r="A13" s="44">
        <v>2</v>
      </c>
      <c r="B13" s="45" t="s">
        <v>73</v>
      </c>
      <c r="C13" s="46">
        <v>92000</v>
      </c>
      <c r="D13" s="47">
        <v>19</v>
      </c>
      <c r="E13" s="48">
        <f>IF(D13=0,0,IF(D13&lt;=5,0.25,IF(D13&lt;=10,0.5,IF(D13&lt;=15,0.75,1))))</f>
        <v>1</v>
      </c>
      <c r="F13" s="49">
        <f>C13*E13</f>
        <v>92000</v>
      </c>
      <c r="G13" s="50">
        <v>20</v>
      </c>
      <c r="H13" s="48">
        <f>IF(G13=0,0,IF(G13&lt;=5,0.25,IF(G13&lt;=10,0.5,IF(G13&lt;=15,0.75,1))))</f>
        <v>1</v>
      </c>
      <c r="I13" s="49">
        <f>C13*H13</f>
        <v>92000</v>
      </c>
      <c r="J13" s="50">
        <v>21</v>
      </c>
      <c r="K13" s="48">
        <f>IF(J13=0,0,IF(J13&lt;=5,0.25,IF(J13&lt;=10,0.5,IF(J13&lt;=15,0.75,1))))</f>
        <v>1</v>
      </c>
      <c r="L13" s="49">
        <f>C13*K13</f>
        <v>92000</v>
      </c>
      <c r="M13" s="49">
        <f>L13+I13+F13</f>
        <v>276000</v>
      </c>
      <c r="N13" s="49"/>
      <c r="O13" s="49"/>
      <c r="P13" s="49">
        <f>M13-N13-O13</f>
        <v>276000</v>
      </c>
    </row>
    <row r="14" spans="1:16" s="43" customFormat="1" ht="36.75" customHeight="1">
      <c r="A14" s="44">
        <v>3</v>
      </c>
      <c r="B14" s="45" t="s">
        <v>74</v>
      </c>
      <c r="C14" s="46">
        <v>92000</v>
      </c>
      <c r="D14" s="47">
        <v>19</v>
      </c>
      <c r="E14" s="48">
        <f aca="true" t="shared" si="0" ref="E14:E30">IF(D14=0,0,IF(D14&lt;=5,0.25,IF(D14&lt;=10,0.5,IF(D14&lt;=15,0.75,1))))</f>
        <v>1</v>
      </c>
      <c r="F14" s="49">
        <f aca="true" t="shared" si="1" ref="F14:F30">C14*E14</f>
        <v>92000</v>
      </c>
      <c r="G14" s="50">
        <v>21</v>
      </c>
      <c r="H14" s="48">
        <f aca="true" t="shared" si="2" ref="H14:H30">IF(G14=0,0,IF(G14&lt;=5,0.25,IF(G14&lt;=10,0.5,IF(G14&lt;=15,0.75,1))))</f>
        <v>1</v>
      </c>
      <c r="I14" s="49">
        <f aca="true" t="shared" si="3" ref="I14:I30">C14*H14</f>
        <v>92000</v>
      </c>
      <c r="J14" s="50">
        <v>21</v>
      </c>
      <c r="K14" s="48">
        <f aca="true" t="shared" si="4" ref="K14:K30">IF(J14=0,0,IF(J14&lt;=5,0.25,IF(J14&lt;=10,0.5,IF(J14&lt;=15,0.75,1))))</f>
        <v>1</v>
      </c>
      <c r="L14" s="49">
        <f aca="true" t="shared" si="5" ref="L14:L30">C14*K14</f>
        <v>92000</v>
      </c>
      <c r="M14" s="49">
        <f aca="true" t="shared" si="6" ref="M14:M30">L14+I14+F14</f>
        <v>276000</v>
      </c>
      <c r="N14" s="49"/>
      <c r="O14" s="49"/>
      <c r="P14" s="49">
        <f aca="true" t="shared" si="7" ref="P14:P30">M14-N14-O14</f>
        <v>276000</v>
      </c>
    </row>
    <row r="15" spans="1:16" s="43" customFormat="1" ht="36.75" customHeight="1">
      <c r="A15" s="44">
        <v>4</v>
      </c>
      <c r="B15" s="45" t="s">
        <v>75</v>
      </c>
      <c r="C15" s="46">
        <v>92000</v>
      </c>
      <c r="D15" s="47">
        <v>17</v>
      </c>
      <c r="E15" s="48">
        <f t="shared" si="0"/>
        <v>1</v>
      </c>
      <c r="F15" s="49">
        <f t="shared" si="1"/>
        <v>92000</v>
      </c>
      <c r="G15" s="50">
        <v>20</v>
      </c>
      <c r="H15" s="48">
        <f t="shared" si="2"/>
        <v>1</v>
      </c>
      <c r="I15" s="49">
        <f t="shared" si="3"/>
        <v>92000</v>
      </c>
      <c r="J15" s="50">
        <v>15</v>
      </c>
      <c r="K15" s="48">
        <f t="shared" si="4"/>
        <v>0.75</v>
      </c>
      <c r="L15" s="49">
        <f t="shared" si="5"/>
        <v>69000</v>
      </c>
      <c r="M15" s="49">
        <f t="shared" si="6"/>
        <v>253000</v>
      </c>
      <c r="N15" s="49"/>
      <c r="O15" s="49"/>
      <c r="P15" s="49">
        <f t="shared" si="7"/>
        <v>253000</v>
      </c>
    </row>
    <row r="16" spans="1:16" s="43" customFormat="1" ht="36.75" customHeight="1">
      <c r="A16" s="44">
        <v>5</v>
      </c>
      <c r="B16" s="45" t="s">
        <v>76</v>
      </c>
      <c r="C16" s="46">
        <v>92000</v>
      </c>
      <c r="D16" s="47">
        <v>19</v>
      </c>
      <c r="E16" s="48">
        <f t="shared" si="0"/>
        <v>1</v>
      </c>
      <c r="F16" s="49">
        <f t="shared" si="1"/>
        <v>92000</v>
      </c>
      <c r="G16" s="50">
        <v>19</v>
      </c>
      <c r="H16" s="48">
        <f t="shared" si="2"/>
        <v>1</v>
      </c>
      <c r="I16" s="49">
        <f t="shared" si="3"/>
        <v>92000</v>
      </c>
      <c r="J16" s="50">
        <v>20</v>
      </c>
      <c r="K16" s="48">
        <f t="shared" si="4"/>
        <v>1</v>
      </c>
      <c r="L16" s="49">
        <f t="shared" si="5"/>
        <v>92000</v>
      </c>
      <c r="M16" s="49">
        <f t="shared" si="6"/>
        <v>276000</v>
      </c>
      <c r="N16" s="49"/>
      <c r="O16" s="49"/>
      <c r="P16" s="49">
        <f t="shared" si="7"/>
        <v>276000</v>
      </c>
    </row>
    <row r="17" spans="1:16" s="43" customFormat="1" ht="36.75" customHeight="1">
      <c r="A17" s="44">
        <v>6</v>
      </c>
      <c r="B17" s="45" t="s">
        <v>77</v>
      </c>
      <c r="C17" s="46">
        <v>92000</v>
      </c>
      <c r="D17" s="47">
        <v>13</v>
      </c>
      <c r="E17" s="48">
        <f t="shared" si="0"/>
        <v>0.75</v>
      </c>
      <c r="F17" s="49">
        <f t="shared" si="1"/>
        <v>69000</v>
      </c>
      <c r="G17" s="50">
        <v>12</v>
      </c>
      <c r="H17" s="48">
        <f t="shared" si="2"/>
        <v>0.75</v>
      </c>
      <c r="I17" s="49">
        <f t="shared" si="3"/>
        <v>69000</v>
      </c>
      <c r="J17" s="50">
        <v>21</v>
      </c>
      <c r="K17" s="48">
        <f t="shared" si="4"/>
        <v>1</v>
      </c>
      <c r="L17" s="49">
        <f t="shared" si="5"/>
        <v>92000</v>
      </c>
      <c r="M17" s="49">
        <f t="shared" si="6"/>
        <v>230000</v>
      </c>
      <c r="N17" s="49"/>
      <c r="O17" s="49"/>
      <c r="P17" s="49">
        <f t="shared" si="7"/>
        <v>230000</v>
      </c>
    </row>
    <row r="18" spans="1:16" s="43" customFormat="1" ht="36.75" customHeight="1">
      <c r="A18" s="44">
        <v>7</v>
      </c>
      <c r="B18" s="45" t="s">
        <v>78</v>
      </c>
      <c r="C18" s="46">
        <v>92000</v>
      </c>
      <c r="D18" s="47">
        <v>17</v>
      </c>
      <c r="E18" s="48">
        <f t="shared" si="0"/>
        <v>1</v>
      </c>
      <c r="F18" s="49">
        <f t="shared" si="1"/>
        <v>92000</v>
      </c>
      <c r="G18" s="50">
        <v>18</v>
      </c>
      <c r="H18" s="48">
        <f t="shared" si="2"/>
        <v>1</v>
      </c>
      <c r="I18" s="49">
        <f t="shared" si="3"/>
        <v>92000</v>
      </c>
      <c r="J18" s="50">
        <v>17</v>
      </c>
      <c r="K18" s="48">
        <f t="shared" si="4"/>
        <v>1</v>
      </c>
      <c r="L18" s="49">
        <f t="shared" si="5"/>
        <v>92000</v>
      </c>
      <c r="M18" s="49">
        <f t="shared" si="6"/>
        <v>276000</v>
      </c>
      <c r="N18" s="49"/>
      <c r="O18" s="49"/>
      <c r="P18" s="49">
        <f t="shared" si="7"/>
        <v>276000</v>
      </c>
    </row>
    <row r="19" spans="1:16" s="43" customFormat="1" ht="36.75" customHeight="1">
      <c r="A19" s="44">
        <v>8</v>
      </c>
      <c r="B19" s="45" t="s">
        <v>79</v>
      </c>
      <c r="C19" s="46">
        <v>92000</v>
      </c>
      <c r="D19" s="47">
        <v>10</v>
      </c>
      <c r="E19" s="48">
        <f t="shared" si="0"/>
        <v>0.5</v>
      </c>
      <c r="F19" s="49">
        <f t="shared" si="1"/>
        <v>46000</v>
      </c>
      <c r="G19" s="50">
        <v>4</v>
      </c>
      <c r="H19" s="48">
        <f t="shared" si="2"/>
        <v>0.25</v>
      </c>
      <c r="I19" s="49">
        <f t="shared" si="3"/>
        <v>23000</v>
      </c>
      <c r="J19" s="50">
        <v>7</v>
      </c>
      <c r="K19" s="48">
        <f t="shared" si="4"/>
        <v>0.5</v>
      </c>
      <c r="L19" s="49">
        <f t="shared" si="5"/>
        <v>46000</v>
      </c>
      <c r="M19" s="49">
        <f t="shared" si="6"/>
        <v>115000</v>
      </c>
      <c r="N19" s="49"/>
      <c r="O19" s="49"/>
      <c r="P19" s="49">
        <f t="shared" si="7"/>
        <v>115000</v>
      </c>
    </row>
    <row r="20" spans="1:16" s="43" customFormat="1" ht="36.75" customHeight="1">
      <c r="A20" s="44">
        <v>9</v>
      </c>
      <c r="B20" s="45" t="s">
        <v>80</v>
      </c>
      <c r="C20" s="46">
        <v>92000</v>
      </c>
      <c r="D20" s="47">
        <v>18</v>
      </c>
      <c r="E20" s="48">
        <f t="shared" si="0"/>
        <v>1</v>
      </c>
      <c r="F20" s="49">
        <f t="shared" si="1"/>
        <v>92000</v>
      </c>
      <c r="G20" s="50">
        <v>20</v>
      </c>
      <c r="H20" s="48">
        <f t="shared" si="2"/>
        <v>1</v>
      </c>
      <c r="I20" s="49">
        <f t="shared" si="3"/>
        <v>92000</v>
      </c>
      <c r="J20" s="50">
        <v>21</v>
      </c>
      <c r="K20" s="48">
        <f t="shared" si="4"/>
        <v>1</v>
      </c>
      <c r="L20" s="49">
        <f t="shared" si="5"/>
        <v>92000</v>
      </c>
      <c r="M20" s="49">
        <f t="shared" si="6"/>
        <v>276000</v>
      </c>
      <c r="N20" s="49"/>
      <c r="O20" s="49"/>
      <c r="P20" s="49">
        <f t="shared" si="7"/>
        <v>276000</v>
      </c>
    </row>
    <row r="21" spans="1:16" s="43" customFormat="1" ht="36.75" customHeight="1">
      <c r="A21" s="44">
        <v>10</v>
      </c>
      <c r="B21" s="45" t="s">
        <v>81</v>
      </c>
      <c r="C21" s="46">
        <v>92000</v>
      </c>
      <c r="D21" s="47">
        <v>19</v>
      </c>
      <c r="E21" s="48">
        <f t="shared" si="0"/>
        <v>1</v>
      </c>
      <c r="F21" s="49">
        <f t="shared" si="1"/>
        <v>92000</v>
      </c>
      <c r="G21" s="50">
        <v>21</v>
      </c>
      <c r="H21" s="48">
        <f t="shared" si="2"/>
        <v>1</v>
      </c>
      <c r="I21" s="49">
        <f t="shared" si="3"/>
        <v>92000</v>
      </c>
      <c r="J21" s="50">
        <v>21</v>
      </c>
      <c r="K21" s="48">
        <f t="shared" si="4"/>
        <v>1</v>
      </c>
      <c r="L21" s="49">
        <f t="shared" si="5"/>
        <v>92000</v>
      </c>
      <c r="M21" s="49">
        <f t="shared" si="6"/>
        <v>276000</v>
      </c>
      <c r="N21" s="49"/>
      <c r="O21" s="49"/>
      <c r="P21" s="49">
        <f t="shared" si="7"/>
        <v>276000</v>
      </c>
    </row>
    <row r="22" spans="1:16" s="43" customFormat="1" ht="36.75" customHeight="1">
      <c r="A22" s="44">
        <v>11</v>
      </c>
      <c r="B22" s="45" t="s">
        <v>82</v>
      </c>
      <c r="C22" s="46">
        <v>92000</v>
      </c>
      <c r="D22" s="47">
        <v>18</v>
      </c>
      <c r="E22" s="48">
        <f t="shared" si="0"/>
        <v>1</v>
      </c>
      <c r="F22" s="49">
        <f t="shared" si="1"/>
        <v>92000</v>
      </c>
      <c r="G22" s="50">
        <v>17</v>
      </c>
      <c r="H22" s="48">
        <f t="shared" si="2"/>
        <v>1</v>
      </c>
      <c r="I22" s="49">
        <f t="shared" si="3"/>
        <v>92000</v>
      </c>
      <c r="J22" s="50">
        <v>16</v>
      </c>
      <c r="K22" s="48">
        <f t="shared" si="4"/>
        <v>1</v>
      </c>
      <c r="L22" s="49">
        <f t="shared" si="5"/>
        <v>92000</v>
      </c>
      <c r="M22" s="49">
        <f t="shared" si="6"/>
        <v>276000</v>
      </c>
      <c r="N22" s="49"/>
      <c r="O22" s="49"/>
      <c r="P22" s="49">
        <f t="shared" si="7"/>
        <v>276000</v>
      </c>
    </row>
    <row r="23" spans="1:16" s="43" customFormat="1" ht="36.75" customHeight="1">
      <c r="A23" s="44">
        <v>12</v>
      </c>
      <c r="B23" s="45" t="s">
        <v>83</v>
      </c>
      <c r="C23" s="46">
        <v>92000</v>
      </c>
      <c r="D23" s="47">
        <v>15</v>
      </c>
      <c r="E23" s="48">
        <f t="shared" si="0"/>
        <v>0.75</v>
      </c>
      <c r="F23" s="49">
        <f t="shared" si="1"/>
        <v>69000</v>
      </c>
      <c r="G23" s="50">
        <v>20</v>
      </c>
      <c r="H23" s="48">
        <f t="shared" si="2"/>
        <v>1</v>
      </c>
      <c r="I23" s="49">
        <f t="shared" si="3"/>
        <v>92000</v>
      </c>
      <c r="J23" s="50">
        <v>20</v>
      </c>
      <c r="K23" s="48">
        <f t="shared" si="4"/>
        <v>1</v>
      </c>
      <c r="L23" s="49">
        <f t="shared" si="5"/>
        <v>92000</v>
      </c>
      <c r="M23" s="49">
        <f t="shared" si="6"/>
        <v>253000</v>
      </c>
      <c r="N23" s="49"/>
      <c r="O23" s="49"/>
      <c r="P23" s="49">
        <f t="shared" si="7"/>
        <v>253000</v>
      </c>
    </row>
    <row r="24" spans="1:16" s="43" customFormat="1" ht="36.75" customHeight="1">
      <c r="A24" s="44">
        <v>13</v>
      </c>
      <c r="B24" s="45" t="s">
        <v>84</v>
      </c>
      <c r="C24" s="46">
        <v>92000</v>
      </c>
      <c r="D24" s="47">
        <v>12</v>
      </c>
      <c r="E24" s="48">
        <f t="shared" si="0"/>
        <v>0.75</v>
      </c>
      <c r="F24" s="49">
        <f t="shared" si="1"/>
        <v>69000</v>
      </c>
      <c r="G24" s="50">
        <v>18</v>
      </c>
      <c r="H24" s="48">
        <f t="shared" si="2"/>
        <v>1</v>
      </c>
      <c r="I24" s="49">
        <f t="shared" si="3"/>
        <v>92000</v>
      </c>
      <c r="J24" s="50">
        <v>21</v>
      </c>
      <c r="K24" s="48">
        <f t="shared" si="4"/>
        <v>1</v>
      </c>
      <c r="L24" s="49">
        <f t="shared" si="5"/>
        <v>92000</v>
      </c>
      <c r="M24" s="49">
        <f t="shared" si="6"/>
        <v>253000</v>
      </c>
      <c r="N24" s="49"/>
      <c r="O24" s="49"/>
      <c r="P24" s="49">
        <f t="shared" si="7"/>
        <v>253000</v>
      </c>
    </row>
    <row r="25" spans="1:16" s="43" customFormat="1" ht="36.75" customHeight="1">
      <c r="A25" s="44">
        <v>14</v>
      </c>
      <c r="B25" s="45" t="s">
        <v>85</v>
      </c>
      <c r="C25" s="46">
        <v>92000</v>
      </c>
      <c r="D25" s="47">
        <v>13</v>
      </c>
      <c r="E25" s="48">
        <f t="shared" si="0"/>
        <v>0.75</v>
      </c>
      <c r="F25" s="49">
        <f t="shared" si="1"/>
        <v>69000</v>
      </c>
      <c r="G25" s="50">
        <v>21</v>
      </c>
      <c r="H25" s="48">
        <f t="shared" si="2"/>
        <v>1</v>
      </c>
      <c r="I25" s="49">
        <f t="shared" si="3"/>
        <v>92000</v>
      </c>
      <c r="J25" s="50">
        <v>21</v>
      </c>
      <c r="K25" s="48">
        <f t="shared" si="4"/>
        <v>1</v>
      </c>
      <c r="L25" s="49">
        <f t="shared" si="5"/>
        <v>92000</v>
      </c>
      <c r="M25" s="49">
        <f t="shared" si="6"/>
        <v>253000</v>
      </c>
      <c r="N25" s="49"/>
      <c r="O25" s="49"/>
      <c r="P25" s="49">
        <f t="shared" si="7"/>
        <v>253000</v>
      </c>
    </row>
    <row r="26" spans="1:16" s="43" customFormat="1" ht="36.75" customHeight="1">
      <c r="A26" s="44">
        <v>15</v>
      </c>
      <c r="B26" s="45" t="s">
        <v>86</v>
      </c>
      <c r="C26" s="46">
        <v>92000</v>
      </c>
      <c r="D26" s="47">
        <v>15</v>
      </c>
      <c r="E26" s="48">
        <f t="shared" si="0"/>
        <v>0.75</v>
      </c>
      <c r="F26" s="49">
        <f t="shared" si="1"/>
        <v>69000</v>
      </c>
      <c r="G26" s="50">
        <v>18</v>
      </c>
      <c r="H26" s="48">
        <f t="shared" si="2"/>
        <v>1</v>
      </c>
      <c r="I26" s="49">
        <f t="shared" si="3"/>
        <v>92000</v>
      </c>
      <c r="J26" s="50">
        <v>19</v>
      </c>
      <c r="K26" s="48">
        <f t="shared" si="4"/>
        <v>1</v>
      </c>
      <c r="L26" s="49">
        <f t="shared" si="5"/>
        <v>92000</v>
      </c>
      <c r="M26" s="49">
        <f t="shared" si="6"/>
        <v>253000</v>
      </c>
      <c r="N26" s="49"/>
      <c r="O26" s="49"/>
      <c r="P26" s="49">
        <f t="shared" si="7"/>
        <v>253000</v>
      </c>
    </row>
    <row r="27" spans="1:16" s="43" customFormat="1" ht="36.75" customHeight="1">
      <c r="A27" s="44">
        <v>16</v>
      </c>
      <c r="B27" s="37" t="s">
        <v>87</v>
      </c>
      <c r="C27" s="46">
        <v>92000</v>
      </c>
      <c r="D27" s="51"/>
      <c r="E27" s="48">
        <f t="shared" si="0"/>
        <v>0</v>
      </c>
      <c r="F27" s="49">
        <f t="shared" si="1"/>
        <v>0</v>
      </c>
      <c r="G27" s="50">
        <v>11</v>
      </c>
      <c r="H27" s="48">
        <f t="shared" si="2"/>
        <v>0.75</v>
      </c>
      <c r="I27" s="49">
        <f t="shared" si="3"/>
        <v>69000</v>
      </c>
      <c r="J27" s="50">
        <v>15</v>
      </c>
      <c r="K27" s="48">
        <f t="shared" si="4"/>
        <v>0.75</v>
      </c>
      <c r="L27" s="49">
        <f t="shared" si="5"/>
        <v>69000</v>
      </c>
      <c r="M27" s="49">
        <f t="shared" si="6"/>
        <v>138000</v>
      </c>
      <c r="N27" s="49"/>
      <c r="O27" s="49"/>
      <c r="P27" s="49">
        <f t="shared" si="7"/>
        <v>138000</v>
      </c>
    </row>
    <row r="28" spans="1:16" s="43" customFormat="1" ht="36.75" customHeight="1">
      <c r="A28" s="44">
        <v>17</v>
      </c>
      <c r="B28" s="37" t="s">
        <v>88</v>
      </c>
      <c r="C28" s="46">
        <v>92000</v>
      </c>
      <c r="D28" s="51"/>
      <c r="E28" s="48">
        <f t="shared" si="0"/>
        <v>0</v>
      </c>
      <c r="F28" s="49">
        <f t="shared" si="1"/>
        <v>0</v>
      </c>
      <c r="G28" s="50">
        <v>7</v>
      </c>
      <c r="H28" s="48">
        <f t="shared" si="2"/>
        <v>0.5</v>
      </c>
      <c r="I28" s="49">
        <f t="shared" si="3"/>
        <v>46000</v>
      </c>
      <c r="J28" s="50">
        <v>21</v>
      </c>
      <c r="K28" s="48">
        <f t="shared" si="4"/>
        <v>1</v>
      </c>
      <c r="L28" s="49">
        <f t="shared" si="5"/>
        <v>92000</v>
      </c>
      <c r="M28" s="49">
        <f t="shared" si="6"/>
        <v>138000</v>
      </c>
      <c r="N28" s="49"/>
      <c r="O28" s="49"/>
      <c r="P28" s="49">
        <f t="shared" si="7"/>
        <v>138000</v>
      </c>
    </row>
    <row r="29" spans="1:16" s="43" customFormat="1" ht="36.75" customHeight="1">
      <c r="A29" s="44">
        <v>18</v>
      </c>
      <c r="B29" s="37" t="s">
        <v>89</v>
      </c>
      <c r="C29" s="46">
        <v>92000</v>
      </c>
      <c r="D29" s="51"/>
      <c r="E29" s="48">
        <f t="shared" si="0"/>
        <v>0</v>
      </c>
      <c r="F29" s="49">
        <f t="shared" si="1"/>
        <v>0</v>
      </c>
      <c r="G29" s="50">
        <v>5</v>
      </c>
      <c r="H29" s="48">
        <f t="shared" si="2"/>
        <v>0.25</v>
      </c>
      <c r="I29" s="49">
        <f t="shared" si="3"/>
        <v>23000</v>
      </c>
      <c r="J29" s="50">
        <v>17</v>
      </c>
      <c r="K29" s="48">
        <f t="shared" si="4"/>
        <v>1</v>
      </c>
      <c r="L29" s="49">
        <f t="shared" si="5"/>
        <v>92000</v>
      </c>
      <c r="M29" s="49">
        <f t="shared" si="6"/>
        <v>115000</v>
      </c>
      <c r="N29" s="49"/>
      <c r="O29" s="49"/>
      <c r="P29" s="49">
        <f t="shared" si="7"/>
        <v>115000</v>
      </c>
    </row>
    <row r="30" spans="1:16" s="43" customFormat="1" ht="36.75" customHeight="1">
      <c r="A30" s="44">
        <v>19</v>
      </c>
      <c r="B30" s="37" t="s">
        <v>671</v>
      </c>
      <c r="C30" s="46">
        <v>92000</v>
      </c>
      <c r="D30" s="51"/>
      <c r="E30" s="48">
        <f t="shared" si="0"/>
        <v>0</v>
      </c>
      <c r="F30" s="49">
        <f t="shared" si="1"/>
        <v>0</v>
      </c>
      <c r="G30" s="52"/>
      <c r="H30" s="48">
        <f t="shared" si="2"/>
        <v>0</v>
      </c>
      <c r="I30" s="49">
        <f t="shared" si="3"/>
        <v>0</v>
      </c>
      <c r="J30" s="50">
        <v>20</v>
      </c>
      <c r="K30" s="48">
        <f t="shared" si="4"/>
        <v>1</v>
      </c>
      <c r="L30" s="49">
        <f t="shared" si="5"/>
        <v>92000</v>
      </c>
      <c r="M30" s="49">
        <f t="shared" si="6"/>
        <v>92000</v>
      </c>
      <c r="N30" s="49"/>
      <c r="O30" s="49"/>
      <c r="P30" s="49">
        <f t="shared" si="7"/>
        <v>92000</v>
      </c>
    </row>
    <row r="31" spans="1:16" s="43" customFormat="1" ht="36.75" customHeight="1">
      <c r="A31" s="40">
        <v>2</v>
      </c>
      <c r="B31" s="41" t="s">
        <v>49</v>
      </c>
      <c r="C31" s="42"/>
      <c r="D31" s="42"/>
      <c r="E31" s="42"/>
      <c r="F31" s="42">
        <f>SUM(F32:F40)</f>
        <v>575000</v>
      </c>
      <c r="G31" s="42"/>
      <c r="H31" s="42"/>
      <c r="I31" s="42">
        <f>SUM(I32:I40)</f>
        <v>713000</v>
      </c>
      <c r="J31" s="42"/>
      <c r="K31" s="42"/>
      <c r="L31" s="42">
        <f>SUM(L32:L40)</f>
        <v>828000</v>
      </c>
      <c r="M31" s="42">
        <f>SUM(M32:M40)</f>
        <v>2116000</v>
      </c>
      <c r="N31" s="42">
        <f>SUM(N32:N40)</f>
        <v>0</v>
      </c>
      <c r="O31" s="42">
        <f>SUM(O32:O40)</f>
        <v>103500</v>
      </c>
      <c r="P31" s="42">
        <f>SUM(P32:P40)</f>
        <v>2012500</v>
      </c>
    </row>
    <row r="32" spans="1:16" s="43" customFormat="1" ht="36.75" customHeight="1">
      <c r="A32" s="44">
        <v>1</v>
      </c>
      <c r="B32" s="53" t="s">
        <v>90</v>
      </c>
      <c r="C32" s="46">
        <v>92000</v>
      </c>
      <c r="D32" s="54">
        <v>19</v>
      </c>
      <c r="E32" s="48">
        <f>IF(D32=0,0,IF(D32&lt;=5,0.25,IF(D32&lt;=10,0.5,IF(D32&lt;=15,0.75,1))))</f>
        <v>1</v>
      </c>
      <c r="F32" s="49">
        <f aca="true" t="shared" si="8" ref="F32:F40">C32*E32</f>
        <v>92000</v>
      </c>
      <c r="G32" s="50">
        <v>15</v>
      </c>
      <c r="H32" s="48">
        <f>IF(G32=0,0,IF(G32&lt;=5,0.25,IF(G32&lt;=10,0.5,IF(G32&lt;=15,0.75,1))))</f>
        <v>0.75</v>
      </c>
      <c r="I32" s="49">
        <f aca="true" t="shared" si="9" ref="I32:I40">C32*H32</f>
        <v>69000</v>
      </c>
      <c r="J32" s="50">
        <v>19</v>
      </c>
      <c r="K32" s="48">
        <f>IF(J32=0,0,IF(J32&lt;=5,0.25,IF(J32&lt;=10,0.5,IF(J32&lt;=15,0.75,1))))</f>
        <v>1</v>
      </c>
      <c r="L32" s="49">
        <f>C32*K32</f>
        <v>92000</v>
      </c>
      <c r="M32" s="49">
        <f>L32+I32+F32</f>
        <v>253000</v>
      </c>
      <c r="N32" s="49"/>
      <c r="O32" s="49"/>
      <c r="P32" s="49">
        <f>M32-N32-O32</f>
        <v>253000</v>
      </c>
    </row>
    <row r="33" spans="1:16" s="43" customFormat="1" ht="36.75" customHeight="1">
      <c r="A33" s="44">
        <v>2</v>
      </c>
      <c r="B33" s="53" t="s">
        <v>91</v>
      </c>
      <c r="C33" s="46">
        <v>92000</v>
      </c>
      <c r="D33" s="54">
        <v>19</v>
      </c>
      <c r="E33" s="48">
        <f aca="true" t="shared" si="10" ref="E33:E40">IF(D33=0,0,IF(D33&lt;=5,0.25,IF(D33&lt;=10,0.5,IF(D33&lt;=15,0.75,1))))</f>
        <v>1</v>
      </c>
      <c r="F33" s="49">
        <f t="shared" si="8"/>
        <v>92000</v>
      </c>
      <c r="G33" s="50">
        <v>14</v>
      </c>
      <c r="H33" s="48">
        <f aca="true" t="shared" si="11" ref="H33:H40">IF(G33=0,0,IF(G33&lt;=5,0.25,IF(G33&lt;=10,0.5,IF(G33&lt;=15,0.75,1))))</f>
        <v>0.75</v>
      </c>
      <c r="I33" s="49">
        <f t="shared" si="9"/>
        <v>69000</v>
      </c>
      <c r="J33" s="50">
        <v>19</v>
      </c>
      <c r="K33" s="48">
        <f aca="true" t="shared" si="12" ref="K33:K40">IF(J33=0,0,IF(J33&lt;=5,0.25,IF(J33&lt;=10,0.5,IF(J33&lt;=15,0.75,1))))</f>
        <v>1</v>
      </c>
      <c r="L33" s="49">
        <f aca="true" t="shared" si="13" ref="L33:L40">C33*K33</f>
        <v>92000</v>
      </c>
      <c r="M33" s="49">
        <f aca="true" t="shared" si="14" ref="M33:M40">L33+I33+F33</f>
        <v>253000</v>
      </c>
      <c r="N33" s="49"/>
      <c r="O33" s="49"/>
      <c r="P33" s="49">
        <f aca="true" t="shared" si="15" ref="P33:P40">M33-N33-O33</f>
        <v>253000</v>
      </c>
    </row>
    <row r="34" spans="1:16" s="43" customFormat="1" ht="36.75" customHeight="1">
      <c r="A34" s="44">
        <v>3</v>
      </c>
      <c r="B34" s="53" t="s">
        <v>92</v>
      </c>
      <c r="C34" s="46">
        <v>92000</v>
      </c>
      <c r="D34" s="54">
        <v>7</v>
      </c>
      <c r="E34" s="48">
        <f t="shared" si="10"/>
        <v>0.5</v>
      </c>
      <c r="F34" s="49">
        <f t="shared" si="8"/>
        <v>46000</v>
      </c>
      <c r="G34" s="50">
        <v>7</v>
      </c>
      <c r="H34" s="48">
        <f t="shared" si="11"/>
        <v>0.5</v>
      </c>
      <c r="I34" s="49">
        <f t="shared" si="9"/>
        <v>46000</v>
      </c>
      <c r="J34" s="50">
        <v>20</v>
      </c>
      <c r="K34" s="48">
        <f t="shared" si="12"/>
        <v>1</v>
      </c>
      <c r="L34" s="49">
        <f t="shared" si="13"/>
        <v>92000</v>
      </c>
      <c r="M34" s="49">
        <f t="shared" si="14"/>
        <v>184000</v>
      </c>
      <c r="N34" s="49"/>
      <c r="O34" s="49"/>
      <c r="P34" s="49">
        <f t="shared" si="15"/>
        <v>184000</v>
      </c>
    </row>
    <row r="35" spans="1:16" s="43" customFormat="1" ht="36.75" customHeight="1">
      <c r="A35" s="44">
        <v>4</v>
      </c>
      <c r="B35" s="53" t="s">
        <v>93</v>
      </c>
      <c r="C35" s="46">
        <v>92000</v>
      </c>
      <c r="D35" s="54">
        <v>19</v>
      </c>
      <c r="E35" s="48">
        <f t="shared" si="10"/>
        <v>1</v>
      </c>
      <c r="F35" s="49">
        <f t="shared" si="8"/>
        <v>92000</v>
      </c>
      <c r="G35" s="50">
        <v>21</v>
      </c>
      <c r="H35" s="48">
        <f t="shared" si="11"/>
        <v>1</v>
      </c>
      <c r="I35" s="49">
        <f t="shared" si="9"/>
        <v>92000</v>
      </c>
      <c r="J35" s="50">
        <v>21</v>
      </c>
      <c r="K35" s="48">
        <f t="shared" si="12"/>
        <v>1</v>
      </c>
      <c r="L35" s="49">
        <f t="shared" si="13"/>
        <v>92000</v>
      </c>
      <c r="M35" s="49">
        <f t="shared" si="14"/>
        <v>276000</v>
      </c>
      <c r="N35" s="49"/>
      <c r="O35" s="49"/>
      <c r="P35" s="49">
        <f t="shared" si="15"/>
        <v>276000</v>
      </c>
    </row>
    <row r="36" spans="1:16" s="43" customFormat="1" ht="36.75" customHeight="1">
      <c r="A36" s="44">
        <v>5</v>
      </c>
      <c r="B36" s="53" t="s">
        <v>94</v>
      </c>
      <c r="C36" s="46">
        <v>92000</v>
      </c>
      <c r="D36" s="54">
        <v>10</v>
      </c>
      <c r="E36" s="48">
        <f t="shared" si="10"/>
        <v>0.5</v>
      </c>
      <c r="F36" s="49">
        <f t="shared" si="8"/>
        <v>46000</v>
      </c>
      <c r="G36" s="50">
        <v>19</v>
      </c>
      <c r="H36" s="48">
        <f t="shared" si="11"/>
        <v>1</v>
      </c>
      <c r="I36" s="49">
        <f t="shared" si="9"/>
        <v>92000</v>
      </c>
      <c r="J36" s="50">
        <v>20</v>
      </c>
      <c r="K36" s="48">
        <f t="shared" si="12"/>
        <v>1</v>
      </c>
      <c r="L36" s="49">
        <f t="shared" si="13"/>
        <v>92000</v>
      </c>
      <c r="M36" s="49">
        <f t="shared" si="14"/>
        <v>230000</v>
      </c>
      <c r="N36" s="49"/>
      <c r="O36" s="49"/>
      <c r="P36" s="49">
        <f t="shared" si="15"/>
        <v>230000</v>
      </c>
    </row>
    <row r="37" spans="1:16" s="43" customFormat="1" ht="36.75" customHeight="1">
      <c r="A37" s="44">
        <v>6</v>
      </c>
      <c r="B37" s="53" t="s">
        <v>95</v>
      </c>
      <c r="C37" s="46">
        <v>92000</v>
      </c>
      <c r="D37" s="54">
        <v>18</v>
      </c>
      <c r="E37" s="48">
        <f t="shared" si="10"/>
        <v>1</v>
      </c>
      <c r="F37" s="49">
        <f t="shared" si="8"/>
        <v>92000</v>
      </c>
      <c r="G37" s="50">
        <v>21</v>
      </c>
      <c r="H37" s="48">
        <f t="shared" si="11"/>
        <v>1</v>
      </c>
      <c r="I37" s="49">
        <f t="shared" si="9"/>
        <v>92000</v>
      </c>
      <c r="J37" s="50">
        <v>21</v>
      </c>
      <c r="K37" s="48">
        <f t="shared" si="12"/>
        <v>1</v>
      </c>
      <c r="L37" s="49">
        <f t="shared" si="13"/>
        <v>92000</v>
      </c>
      <c r="M37" s="49">
        <f t="shared" si="14"/>
        <v>276000</v>
      </c>
      <c r="N37" s="49"/>
      <c r="O37" s="49"/>
      <c r="P37" s="49">
        <f t="shared" si="15"/>
        <v>276000</v>
      </c>
    </row>
    <row r="38" spans="1:16" s="43" customFormat="1" ht="36.75" customHeight="1">
      <c r="A38" s="44">
        <v>7</v>
      </c>
      <c r="B38" s="53" t="s">
        <v>96</v>
      </c>
      <c r="C38" s="46">
        <v>92000</v>
      </c>
      <c r="D38" s="54">
        <v>3</v>
      </c>
      <c r="E38" s="48">
        <f t="shared" si="10"/>
        <v>0.25</v>
      </c>
      <c r="F38" s="49">
        <f t="shared" si="8"/>
        <v>23000</v>
      </c>
      <c r="G38" s="50">
        <v>20</v>
      </c>
      <c r="H38" s="48">
        <f t="shared" si="11"/>
        <v>1</v>
      </c>
      <c r="I38" s="49">
        <f t="shared" si="9"/>
        <v>92000</v>
      </c>
      <c r="J38" s="50">
        <v>21</v>
      </c>
      <c r="K38" s="48">
        <f t="shared" si="12"/>
        <v>1</v>
      </c>
      <c r="L38" s="49">
        <f t="shared" si="13"/>
        <v>92000</v>
      </c>
      <c r="M38" s="49">
        <f t="shared" si="14"/>
        <v>207000</v>
      </c>
      <c r="N38" s="49"/>
      <c r="O38" s="49">
        <f>M38/2</f>
        <v>103500</v>
      </c>
      <c r="P38" s="49">
        <f t="shared" si="15"/>
        <v>103500</v>
      </c>
    </row>
    <row r="39" spans="1:16" s="43" customFormat="1" ht="36.75" customHeight="1">
      <c r="A39" s="44">
        <v>8</v>
      </c>
      <c r="B39" s="37" t="s">
        <v>97</v>
      </c>
      <c r="C39" s="46">
        <v>92000</v>
      </c>
      <c r="D39" s="54">
        <v>10</v>
      </c>
      <c r="E39" s="48">
        <f t="shared" si="10"/>
        <v>0.5</v>
      </c>
      <c r="F39" s="49">
        <f t="shared" si="8"/>
        <v>46000</v>
      </c>
      <c r="G39" s="50">
        <v>14</v>
      </c>
      <c r="H39" s="48">
        <f t="shared" si="11"/>
        <v>0.75</v>
      </c>
      <c r="I39" s="49">
        <f t="shared" si="9"/>
        <v>69000</v>
      </c>
      <c r="J39" s="50">
        <v>21</v>
      </c>
      <c r="K39" s="48">
        <f t="shared" si="12"/>
        <v>1</v>
      </c>
      <c r="L39" s="49">
        <f t="shared" si="13"/>
        <v>92000</v>
      </c>
      <c r="M39" s="49">
        <f t="shared" si="14"/>
        <v>207000</v>
      </c>
      <c r="N39" s="49"/>
      <c r="O39" s="49"/>
      <c r="P39" s="49">
        <f t="shared" si="15"/>
        <v>207000</v>
      </c>
    </row>
    <row r="40" spans="1:16" s="43" customFormat="1" ht="36.75" customHeight="1">
      <c r="A40" s="44">
        <v>9</v>
      </c>
      <c r="B40" s="37" t="s">
        <v>98</v>
      </c>
      <c r="C40" s="46">
        <v>92000</v>
      </c>
      <c r="D40" s="54">
        <v>9</v>
      </c>
      <c r="E40" s="48">
        <f t="shared" si="10"/>
        <v>0.5</v>
      </c>
      <c r="F40" s="49">
        <f t="shared" si="8"/>
        <v>46000</v>
      </c>
      <c r="G40" s="50">
        <v>19</v>
      </c>
      <c r="H40" s="48">
        <f t="shared" si="11"/>
        <v>1</v>
      </c>
      <c r="I40" s="49">
        <f t="shared" si="9"/>
        <v>92000</v>
      </c>
      <c r="J40" s="50">
        <v>21</v>
      </c>
      <c r="K40" s="48">
        <f t="shared" si="12"/>
        <v>1</v>
      </c>
      <c r="L40" s="49">
        <f t="shared" si="13"/>
        <v>92000</v>
      </c>
      <c r="M40" s="49">
        <f t="shared" si="14"/>
        <v>230000</v>
      </c>
      <c r="N40" s="49"/>
      <c r="O40" s="49"/>
      <c r="P40" s="49">
        <f t="shared" si="15"/>
        <v>230000</v>
      </c>
    </row>
    <row r="41" spans="1:16" s="43" customFormat="1" ht="36.75" customHeight="1">
      <c r="A41" s="40">
        <v>3</v>
      </c>
      <c r="B41" s="41" t="s">
        <v>28</v>
      </c>
      <c r="C41" s="42"/>
      <c r="D41" s="42"/>
      <c r="E41" s="42"/>
      <c r="F41" s="42">
        <f>SUM(F42:F58)</f>
        <v>1288000</v>
      </c>
      <c r="G41" s="42"/>
      <c r="H41" s="42"/>
      <c r="I41" s="42">
        <f>SUM(I42:I58)</f>
        <v>1495000</v>
      </c>
      <c r="J41" s="42"/>
      <c r="K41" s="42"/>
      <c r="L41" s="42">
        <f>SUM(L42:L58)</f>
        <v>1541000</v>
      </c>
      <c r="M41" s="42">
        <f>SUM(M42:M58)</f>
        <v>4324000</v>
      </c>
      <c r="N41" s="42">
        <f>SUM(N42:N58)</f>
        <v>0</v>
      </c>
      <c r="O41" s="42">
        <f>SUM(O42:O58)</f>
        <v>0</v>
      </c>
      <c r="P41" s="42">
        <f>SUM(P42:P58)</f>
        <v>4324000</v>
      </c>
    </row>
    <row r="42" spans="1:16" s="43" customFormat="1" ht="36.75" customHeight="1">
      <c r="A42" s="44">
        <v>1</v>
      </c>
      <c r="B42" s="53" t="s">
        <v>99</v>
      </c>
      <c r="C42" s="46">
        <v>92000</v>
      </c>
      <c r="D42" s="47">
        <v>15</v>
      </c>
      <c r="E42" s="48">
        <f>IF(D42=0,0,IF(D42&lt;=5,0.25,IF(D42&lt;=10,0.5,IF(D42&lt;=15,0.75,1))))</f>
        <v>0.75</v>
      </c>
      <c r="F42" s="49">
        <f aca="true" t="shared" si="16" ref="F42:F58">C42*E42</f>
        <v>69000</v>
      </c>
      <c r="G42" s="50">
        <v>20</v>
      </c>
      <c r="H42" s="48">
        <f>IF(G42=0,0,IF(G42&lt;=5,0.25,IF(G42&lt;=10,0.5,IF(G42&lt;=15,0.75,1))))</f>
        <v>1</v>
      </c>
      <c r="I42" s="49">
        <f aca="true" t="shared" si="17" ref="I42:I58">C42*H42</f>
        <v>92000</v>
      </c>
      <c r="J42" s="50">
        <v>17</v>
      </c>
      <c r="K42" s="48">
        <f>IF(J42=0,0,IF(J42&lt;=5,0.25,IF(J42&lt;=10,0.5,IF(J42&lt;=15,0.75,1))))</f>
        <v>1</v>
      </c>
      <c r="L42" s="49">
        <f>C42*K42</f>
        <v>92000</v>
      </c>
      <c r="M42" s="49">
        <f>L42+I42+F42</f>
        <v>253000</v>
      </c>
      <c r="N42" s="49"/>
      <c r="O42" s="49"/>
      <c r="P42" s="49">
        <f>M42-N42-O42</f>
        <v>253000</v>
      </c>
    </row>
    <row r="43" spans="1:16" s="43" customFormat="1" ht="36.75" customHeight="1">
      <c r="A43" s="44">
        <v>2</v>
      </c>
      <c r="B43" s="53" t="s">
        <v>100</v>
      </c>
      <c r="C43" s="46">
        <v>92000</v>
      </c>
      <c r="D43" s="47">
        <v>16</v>
      </c>
      <c r="E43" s="48">
        <f aca="true" t="shared" si="18" ref="E43:E58">IF(D43=0,0,IF(D43&lt;=5,0.25,IF(D43&lt;=10,0.5,IF(D43&lt;=15,0.75,1))))</f>
        <v>1</v>
      </c>
      <c r="F43" s="49">
        <f t="shared" si="16"/>
        <v>92000</v>
      </c>
      <c r="G43" s="50">
        <v>21</v>
      </c>
      <c r="H43" s="48">
        <f aca="true" t="shared" si="19" ref="H43:H58">IF(G43=0,0,IF(G43&lt;=5,0.25,IF(G43&lt;=10,0.5,IF(G43&lt;=15,0.75,1))))</f>
        <v>1</v>
      </c>
      <c r="I43" s="49">
        <f t="shared" si="17"/>
        <v>92000</v>
      </c>
      <c r="J43" s="50">
        <v>21</v>
      </c>
      <c r="K43" s="48">
        <f aca="true" t="shared" si="20" ref="K43:K58">IF(J43=0,0,IF(J43&lt;=5,0.25,IF(J43&lt;=10,0.5,IF(J43&lt;=15,0.75,1))))</f>
        <v>1</v>
      </c>
      <c r="L43" s="49">
        <f aca="true" t="shared" si="21" ref="L43:L58">C43*K43</f>
        <v>92000</v>
      </c>
      <c r="M43" s="49">
        <f aca="true" t="shared" si="22" ref="M43:M58">L43+I43+F43</f>
        <v>276000</v>
      </c>
      <c r="N43" s="49"/>
      <c r="O43" s="49"/>
      <c r="P43" s="49">
        <f aca="true" t="shared" si="23" ref="P43:P58">M43-N43-O43</f>
        <v>276000</v>
      </c>
    </row>
    <row r="44" spans="1:16" s="43" customFormat="1" ht="36.75" customHeight="1">
      <c r="A44" s="44">
        <v>3</v>
      </c>
      <c r="B44" s="53" t="s">
        <v>101</v>
      </c>
      <c r="C44" s="46">
        <v>92000</v>
      </c>
      <c r="D44" s="47">
        <v>13</v>
      </c>
      <c r="E44" s="48">
        <f t="shared" si="18"/>
        <v>0.75</v>
      </c>
      <c r="F44" s="49">
        <f t="shared" si="16"/>
        <v>69000</v>
      </c>
      <c r="G44" s="50">
        <v>19</v>
      </c>
      <c r="H44" s="48">
        <f t="shared" si="19"/>
        <v>1</v>
      </c>
      <c r="I44" s="49">
        <f t="shared" si="17"/>
        <v>92000</v>
      </c>
      <c r="J44" s="50">
        <v>21</v>
      </c>
      <c r="K44" s="48">
        <f t="shared" si="20"/>
        <v>1</v>
      </c>
      <c r="L44" s="49">
        <f t="shared" si="21"/>
        <v>92000</v>
      </c>
      <c r="M44" s="49">
        <f t="shared" si="22"/>
        <v>253000</v>
      </c>
      <c r="N44" s="49"/>
      <c r="O44" s="49"/>
      <c r="P44" s="49">
        <f t="shared" si="23"/>
        <v>253000</v>
      </c>
    </row>
    <row r="45" spans="1:16" s="43" customFormat="1" ht="36.75" customHeight="1">
      <c r="A45" s="44">
        <v>4</v>
      </c>
      <c r="B45" s="53" t="s">
        <v>102</v>
      </c>
      <c r="C45" s="46">
        <v>92000</v>
      </c>
      <c r="D45" s="47">
        <v>16</v>
      </c>
      <c r="E45" s="48">
        <f t="shared" si="18"/>
        <v>1</v>
      </c>
      <c r="F45" s="49">
        <f t="shared" si="16"/>
        <v>92000</v>
      </c>
      <c r="G45" s="50">
        <v>21</v>
      </c>
      <c r="H45" s="48">
        <f t="shared" si="19"/>
        <v>1</v>
      </c>
      <c r="I45" s="49">
        <f t="shared" si="17"/>
        <v>92000</v>
      </c>
      <c r="J45" s="50">
        <v>20</v>
      </c>
      <c r="K45" s="48">
        <f t="shared" si="20"/>
        <v>1</v>
      </c>
      <c r="L45" s="49">
        <f t="shared" si="21"/>
        <v>92000</v>
      </c>
      <c r="M45" s="49">
        <f t="shared" si="22"/>
        <v>276000</v>
      </c>
      <c r="N45" s="49"/>
      <c r="O45" s="49"/>
      <c r="P45" s="49">
        <f t="shared" si="23"/>
        <v>276000</v>
      </c>
    </row>
    <row r="46" spans="1:16" s="43" customFormat="1" ht="36.75" customHeight="1">
      <c r="A46" s="44">
        <v>5</v>
      </c>
      <c r="B46" s="53" t="s">
        <v>103</v>
      </c>
      <c r="C46" s="46">
        <v>92000</v>
      </c>
      <c r="D46" s="47">
        <v>19</v>
      </c>
      <c r="E46" s="48">
        <f t="shared" si="18"/>
        <v>1</v>
      </c>
      <c r="F46" s="49">
        <f t="shared" si="16"/>
        <v>92000</v>
      </c>
      <c r="G46" s="50">
        <v>21</v>
      </c>
      <c r="H46" s="48">
        <f t="shared" si="19"/>
        <v>1</v>
      </c>
      <c r="I46" s="49">
        <f t="shared" si="17"/>
        <v>92000</v>
      </c>
      <c r="J46" s="50">
        <v>21</v>
      </c>
      <c r="K46" s="48">
        <f t="shared" si="20"/>
        <v>1</v>
      </c>
      <c r="L46" s="49">
        <f t="shared" si="21"/>
        <v>92000</v>
      </c>
      <c r="M46" s="49">
        <f t="shared" si="22"/>
        <v>276000</v>
      </c>
      <c r="N46" s="49"/>
      <c r="O46" s="49"/>
      <c r="P46" s="49">
        <f t="shared" si="23"/>
        <v>276000</v>
      </c>
    </row>
    <row r="47" spans="1:16" s="43" customFormat="1" ht="36.75" customHeight="1">
      <c r="A47" s="44">
        <v>6</v>
      </c>
      <c r="B47" s="53" t="s">
        <v>104</v>
      </c>
      <c r="C47" s="46">
        <v>92000</v>
      </c>
      <c r="D47" s="47">
        <v>19</v>
      </c>
      <c r="E47" s="48">
        <f t="shared" si="18"/>
        <v>1</v>
      </c>
      <c r="F47" s="49">
        <f t="shared" si="16"/>
        <v>92000</v>
      </c>
      <c r="G47" s="50">
        <v>21</v>
      </c>
      <c r="H47" s="48">
        <f t="shared" si="19"/>
        <v>1</v>
      </c>
      <c r="I47" s="49">
        <f t="shared" si="17"/>
        <v>92000</v>
      </c>
      <c r="J47" s="50">
        <v>21</v>
      </c>
      <c r="K47" s="48">
        <f t="shared" si="20"/>
        <v>1</v>
      </c>
      <c r="L47" s="49">
        <f t="shared" si="21"/>
        <v>92000</v>
      </c>
      <c r="M47" s="49">
        <f t="shared" si="22"/>
        <v>276000</v>
      </c>
      <c r="N47" s="49"/>
      <c r="O47" s="49"/>
      <c r="P47" s="49">
        <f t="shared" si="23"/>
        <v>276000</v>
      </c>
    </row>
    <row r="48" spans="1:16" s="43" customFormat="1" ht="36.75" customHeight="1">
      <c r="A48" s="44">
        <v>7</v>
      </c>
      <c r="B48" s="53" t="s">
        <v>105</v>
      </c>
      <c r="C48" s="46">
        <v>92000</v>
      </c>
      <c r="D48" s="47">
        <v>13</v>
      </c>
      <c r="E48" s="48">
        <f t="shared" si="18"/>
        <v>0.75</v>
      </c>
      <c r="F48" s="49">
        <f t="shared" si="16"/>
        <v>69000</v>
      </c>
      <c r="G48" s="50">
        <v>18</v>
      </c>
      <c r="H48" s="48">
        <f t="shared" si="19"/>
        <v>1</v>
      </c>
      <c r="I48" s="49">
        <f t="shared" si="17"/>
        <v>92000</v>
      </c>
      <c r="J48" s="50">
        <v>21</v>
      </c>
      <c r="K48" s="48">
        <f t="shared" si="20"/>
        <v>1</v>
      </c>
      <c r="L48" s="49">
        <f t="shared" si="21"/>
        <v>92000</v>
      </c>
      <c r="M48" s="49">
        <f t="shared" si="22"/>
        <v>253000</v>
      </c>
      <c r="N48" s="49"/>
      <c r="O48" s="49"/>
      <c r="P48" s="49">
        <f t="shared" si="23"/>
        <v>253000</v>
      </c>
    </row>
    <row r="49" spans="1:16" s="43" customFormat="1" ht="36.75" customHeight="1">
      <c r="A49" s="44">
        <v>8</v>
      </c>
      <c r="B49" s="53" t="s">
        <v>106</v>
      </c>
      <c r="C49" s="46">
        <v>92000</v>
      </c>
      <c r="D49" s="47">
        <v>13</v>
      </c>
      <c r="E49" s="48">
        <f t="shared" si="18"/>
        <v>0.75</v>
      </c>
      <c r="F49" s="49">
        <f t="shared" si="16"/>
        <v>69000</v>
      </c>
      <c r="G49" s="50">
        <v>17</v>
      </c>
      <c r="H49" s="48">
        <f t="shared" si="19"/>
        <v>1</v>
      </c>
      <c r="I49" s="49">
        <f t="shared" si="17"/>
        <v>92000</v>
      </c>
      <c r="J49" s="50">
        <v>18</v>
      </c>
      <c r="K49" s="48">
        <f t="shared" si="20"/>
        <v>1</v>
      </c>
      <c r="L49" s="49">
        <f t="shared" si="21"/>
        <v>92000</v>
      </c>
      <c r="M49" s="49">
        <f t="shared" si="22"/>
        <v>253000</v>
      </c>
      <c r="N49" s="49"/>
      <c r="O49" s="49"/>
      <c r="P49" s="49">
        <f t="shared" si="23"/>
        <v>253000</v>
      </c>
    </row>
    <row r="50" spans="1:16" s="43" customFormat="1" ht="36.75" customHeight="1">
      <c r="A50" s="44">
        <v>9</v>
      </c>
      <c r="B50" s="53" t="s">
        <v>107</v>
      </c>
      <c r="C50" s="46">
        <v>92000</v>
      </c>
      <c r="D50" s="47">
        <v>12</v>
      </c>
      <c r="E50" s="48">
        <f t="shared" si="18"/>
        <v>0.75</v>
      </c>
      <c r="F50" s="49">
        <f t="shared" si="16"/>
        <v>69000</v>
      </c>
      <c r="G50" s="50">
        <v>21</v>
      </c>
      <c r="H50" s="48">
        <f t="shared" si="19"/>
        <v>1</v>
      </c>
      <c r="I50" s="49">
        <f t="shared" si="17"/>
        <v>92000</v>
      </c>
      <c r="J50" s="50">
        <v>20</v>
      </c>
      <c r="K50" s="48">
        <f t="shared" si="20"/>
        <v>1</v>
      </c>
      <c r="L50" s="49">
        <f t="shared" si="21"/>
        <v>92000</v>
      </c>
      <c r="M50" s="49">
        <f t="shared" si="22"/>
        <v>253000</v>
      </c>
      <c r="N50" s="49"/>
      <c r="O50" s="49"/>
      <c r="P50" s="49">
        <f t="shared" si="23"/>
        <v>253000</v>
      </c>
    </row>
    <row r="51" spans="1:16" s="43" customFormat="1" ht="36.75" customHeight="1">
      <c r="A51" s="44">
        <v>10</v>
      </c>
      <c r="B51" s="53" t="s">
        <v>108</v>
      </c>
      <c r="C51" s="46">
        <v>92000</v>
      </c>
      <c r="D51" s="47">
        <v>13</v>
      </c>
      <c r="E51" s="48">
        <f t="shared" si="18"/>
        <v>0.75</v>
      </c>
      <c r="F51" s="49">
        <f t="shared" si="16"/>
        <v>69000</v>
      </c>
      <c r="G51" s="50">
        <v>20</v>
      </c>
      <c r="H51" s="48">
        <f t="shared" si="19"/>
        <v>1</v>
      </c>
      <c r="I51" s="49">
        <f t="shared" si="17"/>
        <v>92000</v>
      </c>
      <c r="J51" s="50">
        <v>21</v>
      </c>
      <c r="K51" s="48">
        <f t="shared" si="20"/>
        <v>1</v>
      </c>
      <c r="L51" s="49">
        <f t="shared" si="21"/>
        <v>92000</v>
      </c>
      <c r="M51" s="49">
        <f t="shared" si="22"/>
        <v>253000</v>
      </c>
      <c r="N51" s="49"/>
      <c r="O51" s="49"/>
      <c r="P51" s="49">
        <f t="shared" si="23"/>
        <v>253000</v>
      </c>
    </row>
    <row r="52" spans="1:16" s="43" customFormat="1" ht="36.75" customHeight="1">
      <c r="A52" s="44">
        <v>11</v>
      </c>
      <c r="B52" s="53" t="s">
        <v>109</v>
      </c>
      <c r="C52" s="46">
        <v>92000</v>
      </c>
      <c r="D52" s="47">
        <v>14</v>
      </c>
      <c r="E52" s="48">
        <f t="shared" si="18"/>
        <v>0.75</v>
      </c>
      <c r="F52" s="49">
        <f t="shared" si="16"/>
        <v>69000</v>
      </c>
      <c r="G52" s="50">
        <v>19</v>
      </c>
      <c r="H52" s="48">
        <f t="shared" si="19"/>
        <v>1</v>
      </c>
      <c r="I52" s="49">
        <f t="shared" si="17"/>
        <v>92000</v>
      </c>
      <c r="J52" s="50">
        <v>21</v>
      </c>
      <c r="K52" s="48">
        <f t="shared" si="20"/>
        <v>1</v>
      </c>
      <c r="L52" s="49">
        <f t="shared" si="21"/>
        <v>92000</v>
      </c>
      <c r="M52" s="49">
        <f t="shared" si="22"/>
        <v>253000</v>
      </c>
      <c r="N52" s="49"/>
      <c r="O52" s="49"/>
      <c r="P52" s="49">
        <f t="shared" si="23"/>
        <v>253000</v>
      </c>
    </row>
    <row r="53" spans="1:16" s="43" customFormat="1" ht="36.75" customHeight="1">
      <c r="A53" s="44">
        <v>12</v>
      </c>
      <c r="B53" s="53" t="s">
        <v>110</v>
      </c>
      <c r="C53" s="46">
        <v>92000</v>
      </c>
      <c r="D53" s="47">
        <v>17</v>
      </c>
      <c r="E53" s="48">
        <f t="shared" si="18"/>
        <v>1</v>
      </c>
      <c r="F53" s="49">
        <f t="shared" si="16"/>
        <v>92000</v>
      </c>
      <c r="G53" s="50">
        <v>18</v>
      </c>
      <c r="H53" s="48">
        <f t="shared" si="19"/>
        <v>1</v>
      </c>
      <c r="I53" s="49">
        <f t="shared" si="17"/>
        <v>92000</v>
      </c>
      <c r="J53" s="50">
        <v>21</v>
      </c>
      <c r="K53" s="48">
        <f t="shared" si="20"/>
        <v>1</v>
      </c>
      <c r="L53" s="49">
        <f t="shared" si="21"/>
        <v>92000</v>
      </c>
      <c r="M53" s="49">
        <f t="shared" si="22"/>
        <v>276000</v>
      </c>
      <c r="N53" s="49"/>
      <c r="O53" s="49"/>
      <c r="P53" s="49">
        <f t="shared" si="23"/>
        <v>276000</v>
      </c>
    </row>
    <row r="54" spans="1:16" s="43" customFormat="1" ht="36.75" customHeight="1">
      <c r="A54" s="44">
        <v>13</v>
      </c>
      <c r="B54" s="53" t="s">
        <v>111</v>
      </c>
      <c r="C54" s="46">
        <v>92000</v>
      </c>
      <c r="D54" s="47">
        <v>16</v>
      </c>
      <c r="E54" s="48">
        <f t="shared" si="18"/>
        <v>1</v>
      </c>
      <c r="F54" s="49">
        <f t="shared" si="16"/>
        <v>92000</v>
      </c>
      <c r="G54" s="50">
        <v>17</v>
      </c>
      <c r="H54" s="48">
        <f t="shared" si="19"/>
        <v>1</v>
      </c>
      <c r="I54" s="49">
        <f t="shared" si="17"/>
        <v>92000</v>
      </c>
      <c r="J54" s="50">
        <v>21</v>
      </c>
      <c r="K54" s="48">
        <f t="shared" si="20"/>
        <v>1</v>
      </c>
      <c r="L54" s="49">
        <f t="shared" si="21"/>
        <v>92000</v>
      </c>
      <c r="M54" s="49">
        <f t="shared" si="22"/>
        <v>276000</v>
      </c>
      <c r="N54" s="49"/>
      <c r="O54" s="49"/>
      <c r="P54" s="49">
        <f t="shared" si="23"/>
        <v>276000</v>
      </c>
    </row>
    <row r="55" spans="1:16" s="43" customFormat="1" ht="36.75" customHeight="1">
      <c r="A55" s="44">
        <v>14</v>
      </c>
      <c r="B55" s="53" t="s">
        <v>112</v>
      </c>
      <c r="C55" s="46">
        <v>92000</v>
      </c>
      <c r="D55" s="47">
        <v>16</v>
      </c>
      <c r="E55" s="48">
        <f t="shared" si="18"/>
        <v>1</v>
      </c>
      <c r="F55" s="49">
        <f t="shared" si="16"/>
        <v>92000</v>
      </c>
      <c r="G55" s="50">
        <v>20</v>
      </c>
      <c r="H55" s="48">
        <f t="shared" si="19"/>
        <v>1</v>
      </c>
      <c r="I55" s="49">
        <f t="shared" si="17"/>
        <v>92000</v>
      </c>
      <c r="J55" s="50">
        <v>20</v>
      </c>
      <c r="K55" s="48">
        <f t="shared" si="20"/>
        <v>1</v>
      </c>
      <c r="L55" s="49">
        <f t="shared" si="21"/>
        <v>92000</v>
      </c>
      <c r="M55" s="49">
        <f t="shared" si="22"/>
        <v>276000</v>
      </c>
      <c r="N55" s="49"/>
      <c r="O55" s="49"/>
      <c r="P55" s="49">
        <f t="shared" si="23"/>
        <v>276000</v>
      </c>
    </row>
    <row r="56" spans="1:16" s="43" customFormat="1" ht="36.75" customHeight="1">
      <c r="A56" s="44">
        <v>15</v>
      </c>
      <c r="B56" s="53" t="s">
        <v>113</v>
      </c>
      <c r="C56" s="46">
        <v>92000</v>
      </c>
      <c r="D56" s="47">
        <v>18</v>
      </c>
      <c r="E56" s="48">
        <f t="shared" si="18"/>
        <v>1</v>
      </c>
      <c r="F56" s="49">
        <f t="shared" si="16"/>
        <v>92000</v>
      </c>
      <c r="G56" s="50">
        <v>19</v>
      </c>
      <c r="H56" s="48">
        <f t="shared" si="19"/>
        <v>1</v>
      </c>
      <c r="I56" s="49">
        <f t="shared" si="17"/>
        <v>92000</v>
      </c>
      <c r="J56" s="50">
        <v>20</v>
      </c>
      <c r="K56" s="48">
        <f t="shared" si="20"/>
        <v>1</v>
      </c>
      <c r="L56" s="49">
        <f t="shared" si="21"/>
        <v>92000</v>
      </c>
      <c r="M56" s="49">
        <f t="shared" si="22"/>
        <v>276000</v>
      </c>
      <c r="N56" s="49"/>
      <c r="O56" s="49"/>
      <c r="P56" s="49">
        <f t="shared" si="23"/>
        <v>276000</v>
      </c>
    </row>
    <row r="57" spans="1:16" s="43" customFormat="1" ht="36.75" customHeight="1">
      <c r="A57" s="44">
        <v>16</v>
      </c>
      <c r="B57" s="53" t="s">
        <v>114</v>
      </c>
      <c r="C57" s="46">
        <v>92000</v>
      </c>
      <c r="D57" s="47">
        <v>6</v>
      </c>
      <c r="E57" s="48">
        <f t="shared" si="18"/>
        <v>0.5</v>
      </c>
      <c r="F57" s="49">
        <f t="shared" si="16"/>
        <v>46000</v>
      </c>
      <c r="G57" s="50">
        <v>10</v>
      </c>
      <c r="H57" s="48">
        <f t="shared" si="19"/>
        <v>0.5</v>
      </c>
      <c r="I57" s="49">
        <f t="shared" si="17"/>
        <v>46000</v>
      </c>
      <c r="J57" s="50">
        <v>19</v>
      </c>
      <c r="K57" s="48">
        <f t="shared" si="20"/>
        <v>1</v>
      </c>
      <c r="L57" s="49">
        <f t="shared" si="21"/>
        <v>92000</v>
      </c>
      <c r="M57" s="49">
        <f t="shared" si="22"/>
        <v>184000</v>
      </c>
      <c r="N57" s="49"/>
      <c r="O57" s="49"/>
      <c r="P57" s="49">
        <f t="shared" si="23"/>
        <v>184000</v>
      </c>
    </row>
    <row r="58" spans="1:16" s="43" customFormat="1" ht="36.75" customHeight="1">
      <c r="A58" s="44">
        <v>17</v>
      </c>
      <c r="B58" s="53" t="s">
        <v>115</v>
      </c>
      <c r="C58" s="46">
        <v>92000</v>
      </c>
      <c r="D58" s="47">
        <v>5</v>
      </c>
      <c r="E58" s="48">
        <f t="shared" si="18"/>
        <v>0.25</v>
      </c>
      <c r="F58" s="49">
        <f t="shared" si="16"/>
        <v>23000</v>
      </c>
      <c r="G58" s="50">
        <v>15</v>
      </c>
      <c r="H58" s="48">
        <f t="shared" si="19"/>
        <v>0.75</v>
      </c>
      <c r="I58" s="49">
        <f t="shared" si="17"/>
        <v>69000</v>
      </c>
      <c r="J58" s="50">
        <v>13</v>
      </c>
      <c r="K58" s="48">
        <f t="shared" si="20"/>
        <v>0.75</v>
      </c>
      <c r="L58" s="49">
        <f t="shared" si="21"/>
        <v>69000</v>
      </c>
      <c r="M58" s="49">
        <f t="shared" si="22"/>
        <v>161000</v>
      </c>
      <c r="N58" s="49"/>
      <c r="O58" s="49"/>
      <c r="P58" s="49">
        <f t="shared" si="23"/>
        <v>161000</v>
      </c>
    </row>
    <row r="59" spans="1:16" s="43" customFormat="1" ht="36.75" customHeight="1">
      <c r="A59" s="40">
        <v>4</v>
      </c>
      <c r="B59" s="41" t="s">
        <v>50</v>
      </c>
      <c r="C59" s="42"/>
      <c r="D59" s="42"/>
      <c r="E59" s="42"/>
      <c r="F59" s="42">
        <f>SUM(F60:F81)</f>
        <v>1403000</v>
      </c>
      <c r="G59" s="42"/>
      <c r="H59" s="42"/>
      <c r="I59" s="42">
        <f>SUM(I60:I81)</f>
        <v>1564000</v>
      </c>
      <c r="J59" s="42"/>
      <c r="K59" s="42"/>
      <c r="L59" s="42">
        <f>SUM(L60:L81)</f>
        <v>1518000</v>
      </c>
      <c r="M59" s="42">
        <f>SUM(M60:M81)</f>
        <v>4485000</v>
      </c>
      <c r="N59" s="42">
        <f>SUM(N60:N81)</f>
        <v>0</v>
      </c>
      <c r="O59" s="42">
        <f>SUM(O60:O81)</f>
        <v>0</v>
      </c>
      <c r="P59" s="42">
        <f>SUM(P60:P81)</f>
        <v>4485000</v>
      </c>
    </row>
    <row r="60" spans="1:16" s="43" customFormat="1" ht="36.75" customHeight="1">
      <c r="A60" s="44">
        <v>1</v>
      </c>
      <c r="B60" s="35" t="s">
        <v>116</v>
      </c>
      <c r="C60" s="46">
        <v>92000</v>
      </c>
      <c r="D60" s="47">
        <v>17</v>
      </c>
      <c r="E60" s="48">
        <f>IF(D60=0,0,IF(D60&lt;=5,0.25,IF(D60&lt;=10,0.5,IF(D60&lt;=15,0.75,1))))</f>
        <v>1</v>
      </c>
      <c r="F60" s="49">
        <f aca="true" t="shared" si="24" ref="F60:F81">C60*E60</f>
        <v>92000</v>
      </c>
      <c r="G60" s="50">
        <v>21</v>
      </c>
      <c r="H60" s="48">
        <f>IF(G60=0,0,IF(G60&lt;=5,0.25,IF(G60&lt;=10,0.5,IF(G60&lt;=15,0.75,1))))</f>
        <v>1</v>
      </c>
      <c r="I60" s="49">
        <f aca="true" t="shared" si="25" ref="I60:I81">C60*H60</f>
        <v>92000</v>
      </c>
      <c r="J60" s="50">
        <v>21</v>
      </c>
      <c r="K60" s="48">
        <f>IF(J60=0,0,IF(J60&lt;=5,0.25,IF(J60&lt;=10,0.5,IF(J60&lt;=15,0.75,1))))</f>
        <v>1</v>
      </c>
      <c r="L60" s="49">
        <f>C60*K60</f>
        <v>92000</v>
      </c>
      <c r="M60" s="49">
        <f>L60+I60+F60</f>
        <v>276000</v>
      </c>
      <c r="N60" s="49"/>
      <c r="O60" s="49"/>
      <c r="P60" s="49">
        <f>M60-N60-O60</f>
        <v>276000</v>
      </c>
    </row>
    <row r="61" spans="1:16" s="43" customFormat="1" ht="36.75" customHeight="1">
      <c r="A61" s="44">
        <v>2</v>
      </c>
      <c r="B61" s="35" t="s">
        <v>117</v>
      </c>
      <c r="C61" s="46">
        <v>92000</v>
      </c>
      <c r="D61" s="47">
        <v>17</v>
      </c>
      <c r="E61" s="48">
        <f aca="true" t="shared" si="26" ref="E61:E81">IF(D61=0,0,IF(D61&lt;=5,0.25,IF(D61&lt;=10,0.5,IF(D61&lt;=15,0.75,1))))</f>
        <v>1</v>
      </c>
      <c r="F61" s="49">
        <f t="shared" si="24"/>
        <v>92000</v>
      </c>
      <c r="G61" s="50">
        <v>21</v>
      </c>
      <c r="H61" s="48">
        <f aca="true" t="shared" si="27" ref="H61:H81">IF(G61=0,0,IF(G61&lt;=5,0.25,IF(G61&lt;=10,0.5,IF(G61&lt;=15,0.75,1))))</f>
        <v>1</v>
      </c>
      <c r="I61" s="49">
        <f t="shared" si="25"/>
        <v>92000</v>
      </c>
      <c r="J61" s="50">
        <v>20</v>
      </c>
      <c r="K61" s="48">
        <f aca="true" t="shared" si="28" ref="K61:K81">IF(J61=0,0,IF(J61&lt;=5,0.25,IF(J61&lt;=10,0.5,IF(J61&lt;=15,0.75,1))))</f>
        <v>1</v>
      </c>
      <c r="L61" s="49">
        <f aca="true" t="shared" si="29" ref="L61:L81">C61*K61</f>
        <v>92000</v>
      </c>
      <c r="M61" s="49">
        <f aca="true" t="shared" si="30" ref="M61:M81">L61+I61+F61</f>
        <v>276000</v>
      </c>
      <c r="N61" s="49"/>
      <c r="O61" s="49"/>
      <c r="P61" s="49">
        <f aca="true" t="shared" si="31" ref="P61:P81">M61-N61-O61</f>
        <v>276000</v>
      </c>
    </row>
    <row r="62" spans="1:16" s="43" customFormat="1" ht="36.75" customHeight="1">
      <c r="A62" s="44">
        <v>3</v>
      </c>
      <c r="B62" s="35" t="s">
        <v>118</v>
      </c>
      <c r="C62" s="46">
        <v>92000</v>
      </c>
      <c r="D62" s="47">
        <v>16</v>
      </c>
      <c r="E62" s="48">
        <f t="shared" si="26"/>
        <v>1</v>
      </c>
      <c r="F62" s="49">
        <f t="shared" si="24"/>
        <v>92000</v>
      </c>
      <c r="G62" s="50">
        <v>21</v>
      </c>
      <c r="H62" s="48">
        <f t="shared" si="27"/>
        <v>1</v>
      </c>
      <c r="I62" s="49">
        <f t="shared" si="25"/>
        <v>92000</v>
      </c>
      <c r="J62" s="50">
        <v>21</v>
      </c>
      <c r="K62" s="48">
        <f t="shared" si="28"/>
        <v>1</v>
      </c>
      <c r="L62" s="49">
        <f t="shared" si="29"/>
        <v>92000</v>
      </c>
      <c r="M62" s="49">
        <f t="shared" si="30"/>
        <v>276000</v>
      </c>
      <c r="N62" s="49"/>
      <c r="O62" s="49"/>
      <c r="P62" s="49">
        <f t="shared" si="31"/>
        <v>276000</v>
      </c>
    </row>
    <row r="63" spans="1:16" s="43" customFormat="1" ht="36.75" customHeight="1">
      <c r="A63" s="44">
        <v>4</v>
      </c>
      <c r="B63" s="35" t="s">
        <v>119</v>
      </c>
      <c r="C63" s="46">
        <v>92000</v>
      </c>
      <c r="D63" s="47">
        <v>19</v>
      </c>
      <c r="E63" s="48">
        <f t="shared" si="26"/>
        <v>1</v>
      </c>
      <c r="F63" s="49">
        <f t="shared" si="24"/>
        <v>92000</v>
      </c>
      <c r="G63" s="50">
        <v>18</v>
      </c>
      <c r="H63" s="48">
        <f t="shared" si="27"/>
        <v>1</v>
      </c>
      <c r="I63" s="49">
        <f t="shared" si="25"/>
        <v>92000</v>
      </c>
      <c r="J63" s="50">
        <v>14</v>
      </c>
      <c r="K63" s="48">
        <f t="shared" si="28"/>
        <v>0.75</v>
      </c>
      <c r="L63" s="49">
        <f t="shared" si="29"/>
        <v>69000</v>
      </c>
      <c r="M63" s="49">
        <f t="shared" si="30"/>
        <v>253000</v>
      </c>
      <c r="N63" s="49"/>
      <c r="O63" s="49"/>
      <c r="P63" s="49">
        <f t="shared" si="31"/>
        <v>253000</v>
      </c>
    </row>
    <row r="64" spans="1:16" s="43" customFormat="1" ht="36.75" customHeight="1">
      <c r="A64" s="44">
        <v>5</v>
      </c>
      <c r="B64" s="35" t="s">
        <v>120</v>
      </c>
      <c r="C64" s="46">
        <v>92000</v>
      </c>
      <c r="D64" s="47">
        <v>17</v>
      </c>
      <c r="E64" s="48">
        <f t="shared" si="26"/>
        <v>1</v>
      </c>
      <c r="F64" s="49">
        <f t="shared" si="24"/>
        <v>92000</v>
      </c>
      <c r="G64" s="50">
        <v>20</v>
      </c>
      <c r="H64" s="48">
        <f t="shared" si="27"/>
        <v>1</v>
      </c>
      <c r="I64" s="49">
        <f t="shared" si="25"/>
        <v>92000</v>
      </c>
      <c r="J64" s="50">
        <v>21</v>
      </c>
      <c r="K64" s="48">
        <f t="shared" si="28"/>
        <v>1</v>
      </c>
      <c r="L64" s="49">
        <f t="shared" si="29"/>
        <v>92000</v>
      </c>
      <c r="M64" s="49">
        <f t="shared" si="30"/>
        <v>276000</v>
      </c>
      <c r="N64" s="49"/>
      <c r="O64" s="49"/>
      <c r="P64" s="49">
        <f t="shared" si="31"/>
        <v>276000</v>
      </c>
    </row>
    <row r="65" spans="1:16" s="43" customFormat="1" ht="36.75" customHeight="1">
      <c r="A65" s="44">
        <v>6</v>
      </c>
      <c r="B65" s="35" t="s">
        <v>121</v>
      </c>
      <c r="C65" s="46">
        <v>92000</v>
      </c>
      <c r="D65" s="47">
        <v>2</v>
      </c>
      <c r="E65" s="48">
        <f t="shared" si="26"/>
        <v>0.25</v>
      </c>
      <c r="F65" s="49">
        <f t="shared" si="24"/>
        <v>23000</v>
      </c>
      <c r="G65" s="50">
        <v>2</v>
      </c>
      <c r="H65" s="48">
        <f t="shared" si="27"/>
        <v>0.25</v>
      </c>
      <c r="I65" s="49">
        <f t="shared" si="25"/>
        <v>23000</v>
      </c>
      <c r="J65" s="52"/>
      <c r="K65" s="48">
        <f t="shared" si="28"/>
        <v>0</v>
      </c>
      <c r="L65" s="49">
        <f t="shared" si="29"/>
        <v>0</v>
      </c>
      <c r="M65" s="49">
        <f t="shared" si="30"/>
        <v>46000</v>
      </c>
      <c r="N65" s="49"/>
      <c r="O65" s="49"/>
      <c r="P65" s="49">
        <f t="shared" si="31"/>
        <v>46000</v>
      </c>
    </row>
    <row r="66" spans="1:16" s="43" customFormat="1" ht="36.75" customHeight="1">
      <c r="A66" s="44">
        <v>7</v>
      </c>
      <c r="B66" s="35" t="s">
        <v>122</v>
      </c>
      <c r="C66" s="46">
        <v>92000</v>
      </c>
      <c r="D66" s="47">
        <v>19</v>
      </c>
      <c r="E66" s="48">
        <f t="shared" si="26"/>
        <v>1</v>
      </c>
      <c r="F66" s="49">
        <f t="shared" si="24"/>
        <v>92000</v>
      </c>
      <c r="G66" s="50">
        <v>21</v>
      </c>
      <c r="H66" s="48">
        <f t="shared" si="27"/>
        <v>1</v>
      </c>
      <c r="I66" s="49">
        <f t="shared" si="25"/>
        <v>92000</v>
      </c>
      <c r="J66" s="50">
        <v>19</v>
      </c>
      <c r="K66" s="48">
        <f t="shared" si="28"/>
        <v>1</v>
      </c>
      <c r="L66" s="49">
        <f t="shared" si="29"/>
        <v>92000</v>
      </c>
      <c r="M66" s="49">
        <f t="shared" si="30"/>
        <v>276000</v>
      </c>
      <c r="N66" s="49"/>
      <c r="O66" s="49"/>
      <c r="P66" s="49">
        <f t="shared" si="31"/>
        <v>276000</v>
      </c>
    </row>
    <row r="67" spans="1:16" s="43" customFormat="1" ht="36.75" customHeight="1">
      <c r="A67" s="44">
        <v>8</v>
      </c>
      <c r="B67" s="35" t="s">
        <v>123</v>
      </c>
      <c r="C67" s="46">
        <v>92000</v>
      </c>
      <c r="D67" s="47">
        <v>17</v>
      </c>
      <c r="E67" s="48">
        <f t="shared" si="26"/>
        <v>1</v>
      </c>
      <c r="F67" s="49">
        <f t="shared" si="24"/>
        <v>92000</v>
      </c>
      <c r="G67" s="50">
        <v>17</v>
      </c>
      <c r="H67" s="48">
        <f t="shared" si="27"/>
        <v>1</v>
      </c>
      <c r="I67" s="49">
        <f t="shared" si="25"/>
        <v>92000</v>
      </c>
      <c r="J67" s="50">
        <v>18</v>
      </c>
      <c r="K67" s="48">
        <f t="shared" si="28"/>
        <v>1</v>
      </c>
      <c r="L67" s="49">
        <f t="shared" si="29"/>
        <v>92000</v>
      </c>
      <c r="M67" s="49">
        <f t="shared" si="30"/>
        <v>276000</v>
      </c>
      <c r="N67" s="49"/>
      <c r="O67" s="49"/>
      <c r="P67" s="49">
        <f t="shared" si="31"/>
        <v>276000</v>
      </c>
    </row>
    <row r="68" spans="1:16" s="43" customFormat="1" ht="36.75" customHeight="1">
      <c r="A68" s="44">
        <v>9</v>
      </c>
      <c r="B68" s="35" t="s">
        <v>124</v>
      </c>
      <c r="C68" s="46">
        <v>92000</v>
      </c>
      <c r="D68" s="47">
        <v>9</v>
      </c>
      <c r="E68" s="48">
        <f t="shared" si="26"/>
        <v>0.5</v>
      </c>
      <c r="F68" s="49">
        <f t="shared" si="24"/>
        <v>46000</v>
      </c>
      <c r="G68" s="50">
        <v>21</v>
      </c>
      <c r="H68" s="48">
        <f t="shared" si="27"/>
        <v>1</v>
      </c>
      <c r="I68" s="49">
        <f t="shared" si="25"/>
        <v>92000</v>
      </c>
      <c r="J68" s="50">
        <v>21</v>
      </c>
      <c r="K68" s="48">
        <f t="shared" si="28"/>
        <v>1</v>
      </c>
      <c r="L68" s="49">
        <f t="shared" si="29"/>
        <v>92000</v>
      </c>
      <c r="M68" s="49">
        <f t="shared" si="30"/>
        <v>230000</v>
      </c>
      <c r="N68" s="49"/>
      <c r="O68" s="49"/>
      <c r="P68" s="49">
        <f t="shared" si="31"/>
        <v>230000</v>
      </c>
    </row>
    <row r="69" spans="1:16" s="43" customFormat="1" ht="36.75" customHeight="1">
      <c r="A69" s="44">
        <v>10</v>
      </c>
      <c r="B69" s="35" t="s">
        <v>125</v>
      </c>
      <c r="C69" s="46">
        <v>92000</v>
      </c>
      <c r="D69" s="47">
        <v>11</v>
      </c>
      <c r="E69" s="48">
        <f t="shared" si="26"/>
        <v>0.75</v>
      </c>
      <c r="F69" s="49">
        <f t="shared" si="24"/>
        <v>69000</v>
      </c>
      <c r="G69" s="50">
        <v>17</v>
      </c>
      <c r="H69" s="48">
        <f t="shared" si="27"/>
        <v>1</v>
      </c>
      <c r="I69" s="49">
        <f t="shared" si="25"/>
        <v>92000</v>
      </c>
      <c r="J69" s="50">
        <v>20</v>
      </c>
      <c r="K69" s="48">
        <f t="shared" si="28"/>
        <v>1</v>
      </c>
      <c r="L69" s="49">
        <f t="shared" si="29"/>
        <v>92000</v>
      </c>
      <c r="M69" s="49">
        <f t="shared" si="30"/>
        <v>253000</v>
      </c>
      <c r="N69" s="49"/>
      <c r="O69" s="49"/>
      <c r="P69" s="49">
        <f t="shared" si="31"/>
        <v>253000</v>
      </c>
    </row>
    <row r="70" spans="1:16" s="43" customFormat="1" ht="36.75" customHeight="1">
      <c r="A70" s="44">
        <v>11</v>
      </c>
      <c r="B70" s="35" t="s">
        <v>126</v>
      </c>
      <c r="C70" s="46">
        <v>92000</v>
      </c>
      <c r="D70" s="47">
        <v>19</v>
      </c>
      <c r="E70" s="48">
        <f t="shared" si="26"/>
        <v>1</v>
      </c>
      <c r="F70" s="49">
        <f t="shared" si="24"/>
        <v>92000</v>
      </c>
      <c r="G70" s="50">
        <v>18</v>
      </c>
      <c r="H70" s="48">
        <f t="shared" si="27"/>
        <v>1</v>
      </c>
      <c r="I70" s="49">
        <f t="shared" si="25"/>
        <v>92000</v>
      </c>
      <c r="J70" s="50">
        <v>21</v>
      </c>
      <c r="K70" s="48">
        <f t="shared" si="28"/>
        <v>1</v>
      </c>
      <c r="L70" s="49">
        <f t="shared" si="29"/>
        <v>92000</v>
      </c>
      <c r="M70" s="49">
        <f t="shared" si="30"/>
        <v>276000</v>
      </c>
      <c r="N70" s="49"/>
      <c r="O70" s="49"/>
      <c r="P70" s="49">
        <f t="shared" si="31"/>
        <v>276000</v>
      </c>
    </row>
    <row r="71" spans="1:16" s="43" customFormat="1" ht="36.75" customHeight="1">
      <c r="A71" s="44">
        <v>12</v>
      </c>
      <c r="B71" s="35" t="s">
        <v>127</v>
      </c>
      <c r="C71" s="46">
        <v>92000</v>
      </c>
      <c r="D71" s="47">
        <v>4</v>
      </c>
      <c r="E71" s="48">
        <f t="shared" si="26"/>
        <v>0.25</v>
      </c>
      <c r="F71" s="49">
        <f t="shared" si="24"/>
        <v>23000</v>
      </c>
      <c r="G71" s="50">
        <v>20</v>
      </c>
      <c r="H71" s="48">
        <f t="shared" si="27"/>
        <v>1</v>
      </c>
      <c r="I71" s="49">
        <f t="shared" si="25"/>
        <v>92000</v>
      </c>
      <c r="J71" s="50">
        <v>1</v>
      </c>
      <c r="K71" s="48">
        <f t="shared" si="28"/>
        <v>0.25</v>
      </c>
      <c r="L71" s="49">
        <f t="shared" si="29"/>
        <v>23000</v>
      </c>
      <c r="M71" s="49">
        <f t="shared" si="30"/>
        <v>138000</v>
      </c>
      <c r="N71" s="49"/>
      <c r="O71" s="49"/>
      <c r="P71" s="49">
        <f t="shared" si="31"/>
        <v>138000</v>
      </c>
    </row>
    <row r="72" spans="1:16" s="43" customFormat="1" ht="36.75" customHeight="1">
      <c r="A72" s="44">
        <v>13</v>
      </c>
      <c r="B72" s="35" t="s">
        <v>128</v>
      </c>
      <c r="C72" s="46">
        <v>92000</v>
      </c>
      <c r="D72" s="47">
        <v>17</v>
      </c>
      <c r="E72" s="48">
        <f t="shared" si="26"/>
        <v>1</v>
      </c>
      <c r="F72" s="49">
        <f t="shared" si="24"/>
        <v>92000</v>
      </c>
      <c r="G72" s="50">
        <v>16</v>
      </c>
      <c r="H72" s="48">
        <f t="shared" si="27"/>
        <v>1</v>
      </c>
      <c r="I72" s="49">
        <f t="shared" si="25"/>
        <v>92000</v>
      </c>
      <c r="J72" s="50">
        <v>21</v>
      </c>
      <c r="K72" s="48">
        <f t="shared" si="28"/>
        <v>1</v>
      </c>
      <c r="L72" s="49">
        <f t="shared" si="29"/>
        <v>92000</v>
      </c>
      <c r="M72" s="49">
        <f t="shared" si="30"/>
        <v>276000</v>
      </c>
      <c r="N72" s="49"/>
      <c r="O72" s="49"/>
      <c r="P72" s="49">
        <f t="shared" si="31"/>
        <v>276000</v>
      </c>
    </row>
    <row r="73" spans="1:16" s="43" customFormat="1" ht="36.75" customHeight="1">
      <c r="A73" s="44">
        <v>14</v>
      </c>
      <c r="B73" s="35" t="s">
        <v>95</v>
      </c>
      <c r="C73" s="46">
        <v>92000</v>
      </c>
      <c r="D73" s="47">
        <v>19</v>
      </c>
      <c r="E73" s="48">
        <f t="shared" si="26"/>
        <v>1</v>
      </c>
      <c r="F73" s="49">
        <f t="shared" si="24"/>
        <v>92000</v>
      </c>
      <c r="G73" s="50">
        <v>21</v>
      </c>
      <c r="H73" s="48">
        <f t="shared" si="27"/>
        <v>1</v>
      </c>
      <c r="I73" s="49">
        <f t="shared" si="25"/>
        <v>92000</v>
      </c>
      <c r="J73" s="50">
        <v>21</v>
      </c>
      <c r="K73" s="48">
        <f t="shared" si="28"/>
        <v>1</v>
      </c>
      <c r="L73" s="49">
        <f t="shared" si="29"/>
        <v>92000</v>
      </c>
      <c r="M73" s="49">
        <f t="shared" si="30"/>
        <v>276000</v>
      </c>
      <c r="N73" s="49"/>
      <c r="O73" s="49"/>
      <c r="P73" s="49">
        <f t="shared" si="31"/>
        <v>276000</v>
      </c>
    </row>
    <row r="74" spans="1:16" s="43" customFormat="1" ht="36.75" customHeight="1">
      <c r="A74" s="44">
        <v>15</v>
      </c>
      <c r="B74" s="35" t="s">
        <v>129</v>
      </c>
      <c r="C74" s="46">
        <v>92000</v>
      </c>
      <c r="D74" s="47">
        <v>8</v>
      </c>
      <c r="E74" s="48">
        <f t="shared" si="26"/>
        <v>0.5</v>
      </c>
      <c r="F74" s="49">
        <f t="shared" si="24"/>
        <v>46000</v>
      </c>
      <c r="G74" s="50">
        <v>21</v>
      </c>
      <c r="H74" s="48">
        <f t="shared" si="27"/>
        <v>1</v>
      </c>
      <c r="I74" s="49">
        <f t="shared" si="25"/>
        <v>92000</v>
      </c>
      <c r="J74" s="50">
        <v>21</v>
      </c>
      <c r="K74" s="48">
        <f t="shared" si="28"/>
        <v>1</v>
      </c>
      <c r="L74" s="49">
        <f t="shared" si="29"/>
        <v>92000</v>
      </c>
      <c r="M74" s="49">
        <f t="shared" si="30"/>
        <v>230000</v>
      </c>
      <c r="N74" s="49"/>
      <c r="O74" s="49"/>
      <c r="P74" s="49">
        <f t="shared" si="31"/>
        <v>230000</v>
      </c>
    </row>
    <row r="75" spans="1:16" s="43" customFormat="1" ht="36.75" customHeight="1">
      <c r="A75" s="44">
        <v>16</v>
      </c>
      <c r="B75" s="35" t="s">
        <v>130</v>
      </c>
      <c r="C75" s="46">
        <v>92000</v>
      </c>
      <c r="D75" s="47">
        <v>7</v>
      </c>
      <c r="E75" s="48">
        <f t="shared" si="26"/>
        <v>0.5</v>
      </c>
      <c r="F75" s="49">
        <f t="shared" si="24"/>
        <v>46000</v>
      </c>
      <c r="G75" s="50">
        <v>17</v>
      </c>
      <c r="H75" s="48">
        <f t="shared" si="27"/>
        <v>1</v>
      </c>
      <c r="I75" s="49">
        <f t="shared" si="25"/>
        <v>92000</v>
      </c>
      <c r="J75" s="50">
        <v>19</v>
      </c>
      <c r="K75" s="48">
        <f t="shared" si="28"/>
        <v>1</v>
      </c>
      <c r="L75" s="49">
        <f t="shared" si="29"/>
        <v>92000</v>
      </c>
      <c r="M75" s="49">
        <f t="shared" si="30"/>
        <v>230000</v>
      </c>
      <c r="N75" s="49"/>
      <c r="O75" s="49"/>
      <c r="P75" s="49">
        <f t="shared" si="31"/>
        <v>230000</v>
      </c>
    </row>
    <row r="76" spans="1:16" s="43" customFormat="1" ht="36.75" customHeight="1">
      <c r="A76" s="44">
        <v>17</v>
      </c>
      <c r="B76" s="35" t="s">
        <v>131</v>
      </c>
      <c r="C76" s="46">
        <v>92000</v>
      </c>
      <c r="D76" s="47">
        <v>8</v>
      </c>
      <c r="E76" s="48">
        <f t="shared" si="26"/>
        <v>0.5</v>
      </c>
      <c r="F76" s="49">
        <f t="shared" si="24"/>
        <v>46000</v>
      </c>
      <c r="G76" s="50">
        <v>10</v>
      </c>
      <c r="H76" s="48">
        <f t="shared" si="27"/>
        <v>0.5</v>
      </c>
      <c r="I76" s="49">
        <f t="shared" si="25"/>
        <v>46000</v>
      </c>
      <c r="J76" s="50">
        <v>19</v>
      </c>
      <c r="K76" s="48">
        <f t="shared" si="28"/>
        <v>1</v>
      </c>
      <c r="L76" s="49">
        <f t="shared" si="29"/>
        <v>92000</v>
      </c>
      <c r="M76" s="49">
        <f t="shared" si="30"/>
        <v>184000</v>
      </c>
      <c r="N76" s="49"/>
      <c r="O76" s="49"/>
      <c r="P76" s="49">
        <f t="shared" si="31"/>
        <v>184000</v>
      </c>
    </row>
    <row r="77" spans="1:16" s="43" customFormat="1" ht="36.75" customHeight="1">
      <c r="A77" s="44">
        <v>18</v>
      </c>
      <c r="B77" s="35" t="s">
        <v>132</v>
      </c>
      <c r="C77" s="46">
        <v>92000</v>
      </c>
      <c r="D77" s="47">
        <v>14</v>
      </c>
      <c r="E77" s="48">
        <f t="shared" si="26"/>
        <v>0.75</v>
      </c>
      <c r="F77" s="49">
        <f t="shared" si="24"/>
        <v>69000</v>
      </c>
      <c r="G77" s="50">
        <v>19</v>
      </c>
      <c r="H77" s="48">
        <f t="shared" si="27"/>
        <v>1</v>
      </c>
      <c r="I77" s="49">
        <f t="shared" si="25"/>
        <v>92000</v>
      </c>
      <c r="J77" s="50">
        <v>19</v>
      </c>
      <c r="K77" s="48">
        <f t="shared" si="28"/>
        <v>1</v>
      </c>
      <c r="L77" s="49">
        <f t="shared" si="29"/>
        <v>92000</v>
      </c>
      <c r="M77" s="49">
        <f t="shared" si="30"/>
        <v>253000</v>
      </c>
      <c r="N77" s="49"/>
      <c r="O77" s="49"/>
      <c r="P77" s="49">
        <f t="shared" si="31"/>
        <v>253000</v>
      </c>
    </row>
    <row r="78" spans="1:16" s="43" customFormat="1" ht="36.75" customHeight="1">
      <c r="A78" s="44">
        <v>19</v>
      </c>
      <c r="B78" s="35" t="s">
        <v>133</v>
      </c>
      <c r="C78" s="46">
        <v>92000</v>
      </c>
      <c r="D78" s="47">
        <v>4</v>
      </c>
      <c r="E78" s="48">
        <f t="shared" si="26"/>
        <v>0.25</v>
      </c>
      <c r="F78" s="49">
        <f t="shared" si="24"/>
        <v>23000</v>
      </c>
      <c r="G78" s="50">
        <v>2</v>
      </c>
      <c r="H78" s="48">
        <f t="shared" si="27"/>
        <v>0.25</v>
      </c>
      <c r="I78" s="49">
        <f t="shared" si="25"/>
        <v>23000</v>
      </c>
      <c r="J78" s="50">
        <v>3</v>
      </c>
      <c r="K78" s="48">
        <f t="shared" si="28"/>
        <v>0.25</v>
      </c>
      <c r="L78" s="49">
        <f t="shared" si="29"/>
        <v>23000</v>
      </c>
      <c r="M78" s="49">
        <f t="shared" si="30"/>
        <v>69000</v>
      </c>
      <c r="N78" s="49"/>
      <c r="O78" s="49"/>
      <c r="P78" s="49">
        <f t="shared" si="31"/>
        <v>69000</v>
      </c>
    </row>
    <row r="79" spans="1:16" s="43" customFormat="1" ht="36.75" customHeight="1">
      <c r="A79" s="44">
        <v>20</v>
      </c>
      <c r="B79" s="35" t="s">
        <v>134</v>
      </c>
      <c r="C79" s="46">
        <v>92000</v>
      </c>
      <c r="D79" s="47">
        <v>9</v>
      </c>
      <c r="E79" s="48">
        <f t="shared" si="26"/>
        <v>0.5</v>
      </c>
      <c r="F79" s="49">
        <f t="shared" si="24"/>
        <v>46000</v>
      </c>
      <c r="G79" s="50">
        <v>0</v>
      </c>
      <c r="H79" s="48">
        <f t="shared" si="27"/>
        <v>0</v>
      </c>
      <c r="I79" s="49">
        <f t="shared" si="25"/>
        <v>0</v>
      </c>
      <c r="J79" s="50"/>
      <c r="K79" s="48">
        <f t="shared" si="28"/>
        <v>0</v>
      </c>
      <c r="L79" s="49">
        <f t="shared" si="29"/>
        <v>0</v>
      </c>
      <c r="M79" s="49">
        <f t="shared" si="30"/>
        <v>46000</v>
      </c>
      <c r="N79" s="49"/>
      <c r="O79" s="49"/>
      <c r="P79" s="49">
        <f t="shared" si="31"/>
        <v>46000</v>
      </c>
    </row>
    <row r="80" spans="1:16" s="43" customFormat="1" ht="36.75" customHeight="1">
      <c r="A80" s="44">
        <v>21</v>
      </c>
      <c r="B80" s="35" t="s">
        <v>135</v>
      </c>
      <c r="C80" s="46">
        <v>92000</v>
      </c>
      <c r="D80" s="47">
        <v>9</v>
      </c>
      <c r="E80" s="48">
        <f t="shared" si="26"/>
        <v>0.5</v>
      </c>
      <c r="F80" s="49">
        <f t="shared" si="24"/>
        <v>46000</v>
      </c>
      <c r="G80" s="50">
        <v>0</v>
      </c>
      <c r="H80" s="48">
        <f t="shared" si="27"/>
        <v>0</v>
      </c>
      <c r="I80" s="49">
        <f t="shared" si="25"/>
        <v>0</v>
      </c>
      <c r="J80" s="52"/>
      <c r="K80" s="48">
        <f t="shared" si="28"/>
        <v>0</v>
      </c>
      <c r="L80" s="49">
        <f t="shared" si="29"/>
        <v>0</v>
      </c>
      <c r="M80" s="49">
        <f t="shared" si="30"/>
        <v>46000</v>
      </c>
      <c r="N80" s="49"/>
      <c r="O80" s="49"/>
      <c r="P80" s="49">
        <f t="shared" si="31"/>
        <v>46000</v>
      </c>
    </row>
    <row r="81" spans="1:16" s="43" customFormat="1" ht="36.75" customHeight="1">
      <c r="A81" s="44">
        <v>22</v>
      </c>
      <c r="B81" s="37" t="s">
        <v>672</v>
      </c>
      <c r="C81" s="46">
        <v>92000</v>
      </c>
      <c r="D81" s="51"/>
      <c r="E81" s="48">
        <f t="shared" si="26"/>
        <v>0</v>
      </c>
      <c r="F81" s="49">
        <f t="shared" si="24"/>
        <v>0</v>
      </c>
      <c r="G81" s="52"/>
      <c r="H81" s="48">
        <f t="shared" si="27"/>
        <v>0</v>
      </c>
      <c r="I81" s="49">
        <f t="shared" si="25"/>
        <v>0</v>
      </c>
      <c r="J81" s="52">
        <v>4</v>
      </c>
      <c r="K81" s="48">
        <f t="shared" si="28"/>
        <v>0.25</v>
      </c>
      <c r="L81" s="49">
        <f t="shared" si="29"/>
        <v>23000</v>
      </c>
      <c r="M81" s="49">
        <f t="shared" si="30"/>
        <v>23000</v>
      </c>
      <c r="N81" s="49"/>
      <c r="O81" s="49"/>
      <c r="P81" s="49">
        <f t="shared" si="31"/>
        <v>23000</v>
      </c>
    </row>
    <row r="82" spans="1:16" s="43" customFormat="1" ht="36.75" customHeight="1">
      <c r="A82" s="40">
        <v>5</v>
      </c>
      <c r="B82" s="41" t="s">
        <v>51</v>
      </c>
      <c r="C82" s="42"/>
      <c r="D82" s="42"/>
      <c r="E82" s="42"/>
      <c r="F82" s="42">
        <f>SUM(F83:F103)</f>
        <v>1633000</v>
      </c>
      <c r="G82" s="42"/>
      <c r="H82" s="42"/>
      <c r="I82" s="42">
        <f>SUM(I83:I103)</f>
        <v>1771000</v>
      </c>
      <c r="J82" s="42"/>
      <c r="K82" s="42"/>
      <c r="L82" s="42">
        <f>SUM(L83:L103)</f>
        <v>1794000</v>
      </c>
      <c r="M82" s="42">
        <f>SUM(M83:M103)</f>
        <v>5198000</v>
      </c>
      <c r="N82" s="42">
        <f>SUM(N83:N103)</f>
        <v>0</v>
      </c>
      <c r="O82" s="42">
        <f>SUM(O83:O103)</f>
        <v>103500</v>
      </c>
      <c r="P82" s="42">
        <f>SUM(P83:P103)</f>
        <v>5094500</v>
      </c>
    </row>
    <row r="83" spans="1:16" s="43" customFormat="1" ht="36.75" customHeight="1">
      <c r="A83" s="44">
        <v>1</v>
      </c>
      <c r="B83" s="35" t="s">
        <v>136</v>
      </c>
      <c r="C83" s="46">
        <v>92000</v>
      </c>
      <c r="D83" s="47">
        <v>18</v>
      </c>
      <c r="E83" s="48">
        <f>IF(D83=0,0,IF(D83&lt;=5,0.25,IF(D83&lt;=10,0.5,IF(D83&lt;=15,0.75,1))))</f>
        <v>1</v>
      </c>
      <c r="F83" s="49">
        <f aca="true" t="shared" si="32" ref="F83:F103">C83*E83</f>
        <v>92000</v>
      </c>
      <c r="G83" s="50">
        <v>16</v>
      </c>
      <c r="H83" s="48">
        <f>IF(G83=0,0,IF(G83&lt;=5,0.25,IF(G83&lt;=10,0.5,IF(G83&lt;=15,0.75,1))))</f>
        <v>1</v>
      </c>
      <c r="I83" s="49">
        <f aca="true" t="shared" si="33" ref="I83:I103">C83*H83</f>
        <v>92000</v>
      </c>
      <c r="J83" s="50">
        <v>21</v>
      </c>
      <c r="K83" s="48">
        <f>IF(J83=0,0,IF(J83&lt;=5,0.25,IF(J83&lt;=10,0.5,IF(J83&lt;=15,0.75,1))))</f>
        <v>1</v>
      </c>
      <c r="L83" s="49">
        <f>C83*K83</f>
        <v>92000</v>
      </c>
      <c r="M83" s="49">
        <f>L83+I83+F83</f>
        <v>276000</v>
      </c>
      <c r="N83" s="49"/>
      <c r="O83" s="49"/>
      <c r="P83" s="49">
        <f>M83-N83-O83</f>
        <v>276000</v>
      </c>
    </row>
    <row r="84" spans="1:16" s="43" customFormat="1" ht="36.75" customHeight="1">
      <c r="A84" s="44">
        <v>2</v>
      </c>
      <c r="B84" s="35" t="s">
        <v>137</v>
      </c>
      <c r="C84" s="46">
        <v>92000</v>
      </c>
      <c r="D84" s="47">
        <v>19</v>
      </c>
      <c r="E84" s="48">
        <f aca="true" t="shared" si="34" ref="E84:E103">IF(D84=0,0,IF(D84&lt;=5,0.25,IF(D84&lt;=10,0.5,IF(D84&lt;=15,0.75,1))))</f>
        <v>1</v>
      </c>
      <c r="F84" s="49">
        <f t="shared" si="32"/>
        <v>92000</v>
      </c>
      <c r="G84" s="50">
        <v>21</v>
      </c>
      <c r="H84" s="48">
        <f aca="true" t="shared" si="35" ref="H84:H103">IF(G84=0,0,IF(G84&lt;=5,0.25,IF(G84&lt;=10,0.5,IF(G84&lt;=15,0.75,1))))</f>
        <v>1</v>
      </c>
      <c r="I84" s="49">
        <f t="shared" si="33"/>
        <v>92000</v>
      </c>
      <c r="J84" s="50">
        <v>21</v>
      </c>
      <c r="K84" s="48">
        <f aca="true" t="shared" si="36" ref="K84:K103">IF(J84=0,0,IF(J84&lt;=5,0.25,IF(J84&lt;=10,0.5,IF(J84&lt;=15,0.75,1))))</f>
        <v>1</v>
      </c>
      <c r="L84" s="49">
        <f aca="true" t="shared" si="37" ref="L84:L103">C84*K84</f>
        <v>92000</v>
      </c>
      <c r="M84" s="49">
        <f aca="true" t="shared" si="38" ref="M84:M103">L84+I84+F84</f>
        <v>276000</v>
      </c>
      <c r="N84" s="49"/>
      <c r="O84" s="49"/>
      <c r="P84" s="49">
        <f aca="true" t="shared" si="39" ref="P84:P103">M84-N84-O84</f>
        <v>276000</v>
      </c>
    </row>
    <row r="85" spans="1:16" s="43" customFormat="1" ht="36.75" customHeight="1">
      <c r="A85" s="44">
        <v>3</v>
      </c>
      <c r="B85" s="35" t="s">
        <v>138</v>
      </c>
      <c r="C85" s="46">
        <v>92000</v>
      </c>
      <c r="D85" s="47">
        <v>19</v>
      </c>
      <c r="E85" s="48">
        <f t="shared" si="34"/>
        <v>1</v>
      </c>
      <c r="F85" s="49">
        <f t="shared" si="32"/>
        <v>92000</v>
      </c>
      <c r="G85" s="50">
        <v>21</v>
      </c>
      <c r="H85" s="48">
        <f t="shared" si="35"/>
        <v>1</v>
      </c>
      <c r="I85" s="49">
        <f t="shared" si="33"/>
        <v>92000</v>
      </c>
      <c r="J85" s="50">
        <v>21</v>
      </c>
      <c r="K85" s="48">
        <f t="shared" si="36"/>
        <v>1</v>
      </c>
      <c r="L85" s="49">
        <f t="shared" si="37"/>
        <v>92000</v>
      </c>
      <c r="M85" s="49">
        <f t="shared" si="38"/>
        <v>276000</v>
      </c>
      <c r="N85" s="49"/>
      <c r="O85" s="49"/>
      <c r="P85" s="49">
        <f t="shared" si="39"/>
        <v>276000</v>
      </c>
    </row>
    <row r="86" spans="1:16" s="43" customFormat="1" ht="36.75" customHeight="1">
      <c r="A86" s="44">
        <v>4</v>
      </c>
      <c r="B86" s="35" t="s">
        <v>139</v>
      </c>
      <c r="C86" s="46">
        <v>92000</v>
      </c>
      <c r="D86" s="47">
        <v>19</v>
      </c>
      <c r="E86" s="48">
        <f t="shared" si="34"/>
        <v>1</v>
      </c>
      <c r="F86" s="49">
        <f t="shared" si="32"/>
        <v>92000</v>
      </c>
      <c r="G86" s="50">
        <v>21</v>
      </c>
      <c r="H86" s="48">
        <f t="shared" si="35"/>
        <v>1</v>
      </c>
      <c r="I86" s="49">
        <f t="shared" si="33"/>
        <v>92000</v>
      </c>
      <c r="J86" s="50">
        <v>21</v>
      </c>
      <c r="K86" s="48">
        <f t="shared" si="36"/>
        <v>1</v>
      </c>
      <c r="L86" s="49">
        <f t="shared" si="37"/>
        <v>92000</v>
      </c>
      <c r="M86" s="49">
        <f t="shared" si="38"/>
        <v>276000</v>
      </c>
      <c r="N86" s="49"/>
      <c r="O86" s="49"/>
      <c r="P86" s="49">
        <f t="shared" si="39"/>
        <v>276000</v>
      </c>
    </row>
    <row r="87" spans="1:16" s="43" customFormat="1" ht="39.75" customHeight="1">
      <c r="A87" s="44">
        <v>5</v>
      </c>
      <c r="B87" s="35" t="s">
        <v>140</v>
      </c>
      <c r="C87" s="46">
        <v>92000</v>
      </c>
      <c r="D87" s="47">
        <v>19</v>
      </c>
      <c r="E87" s="48">
        <f t="shared" si="34"/>
        <v>1</v>
      </c>
      <c r="F87" s="49">
        <f t="shared" si="32"/>
        <v>92000</v>
      </c>
      <c r="G87" s="50">
        <v>21</v>
      </c>
      <c r="H87" s="48">
        <f t="shared" si="35"/>
        <v>1</v>
      </c>
      <c r="I87" s="49">
        <f t="shared" si="33"/>
        <v>92000</v>
      </c>
      <c r="J87" s="50">
        <v>17</v>
      </c>
      <c r="K87" s="48">
        <f t="shared" si="36"/>
        <v>1</v>
      </c>
      <c r="L87" s="49">
        <f t="shared" si="37"/>
        <v>92000</v>
      </c>
      <c r="M87" s="49">
        <f t="shared" si="38"/>
        <v>276000</v>
      </c>
      <c r="N87" s="49"/>
      <c r="O87" s="49"/>
      <c r="P87" s="49">
        <f t="shared" si="39"/>
        <v>276000</v>
      </c>
    </row>
    <row r="88" spans="1:16" s="43" customFormat="1" ht="39.75" customHeight="1">
      <c r="A88" s="44">
        <v>6</v>
      </c>
      <c r="B88" s="35" t="s">
        <v>141</v>
      </c>
      <c r="C88" s="46">
        <v>92000</v>
      </c>
      <c r="D88" s="47">
        <v>19</v>
      </c>
      <c r="E88" s="48">
        <f t="shared" si="34"/>
        <v>1</v>
      </c>
      <c r="F88" s="49">
        <f t="shared" si="32"/>
        <v>92000</v>
      </c>
      <c r="G88" s="50">
        <v>20</v>
      </c>
      <c r="H88" s="48">
        <f t="shared" si="35"/>
        <v>1</v>
      </c>
      <c r="I88" s="49">
        <f t="shared" si="33"/>
        <v>92000</v>
      </c>
      <c r="J88" s="50">
        <v>20</v>
      </c>
      <c r="K88" s="48">
        <f t="shared" si="36"/>
        <v>1</v>
      </c>
      <c r="L88" s="49">
        <f t="shared" si="37"/>
        <v>92000</v>
      </c>
      <c r="M88" s="49">
        <f t="shared" si="38"/>
        <v>276000</v>
      </c>
      <c r="N88" s="49"/>
      <c r="O88" s="49"/>
      <c r="P88" s="49">
        <f t="shared" si="39"/>
        <v>276000</v>
      </c>
    </row>
    <row r="89" spans="1:16" s="43" customFormat="1" ht="39.75" customHeight="1">
      <c r="A89" s="44">
        <v>7</v>
      </c>
      <c r="B89" s="35" t="s">
        <v>142</v>
      </c>
      <c r="C89" s="46">
        <v>92000</v>
      </c>
      <c r="D89" s="47">
        <v>19</v>
      </c>
      <c r="E89" s="48">
        <f t="shared" si="34"/>
        <v>1</v>
      </c>
      <c r="F89" s="49">
        <f t="shared" si="32"/>
        <v>92000</v>
      </c>
      <c r="G89" s="50">
        <v>15</v>
      </c>
      <c r="H89" s="48">
        <f t="shared" si="35"/>
        <v>0.75</v>
      </c>
      <c r="I89" s="49">
        <f t="shared" si="33"/>
        <v>69000</v>
      </c>
      <c r="J89" s="50">
        <v>16</v>
      </c>
      <c r="K89" s="48">
        <f t="shared" si="36"/>
        <v>1</v>
      </c>
      <c r="L89" s="49">
        <f t="shared" si="37"/>
        <v>92000</v>
      </c>
      <c r="M89" s="49">
        <f t="shared" si="38"/>
        <v>253000</v>
      </c>
      <c r="N89" s="49"/>
      <c r="O89" s="49"/>
      <c r="P89" s="49">
        <f t="shared" si="39"/>
        <v>253000</v>
      </c>
    </row>
    <row r="90" spans="1:16" s="43" customFormat="1" ht="39.75" customHeight="1">
      <c r="A90" s="44">
        <v>8</v>
      </c>
      <c r="B90" s="35" t="s">
        <v>143</v>
      </c>
      <c r="C90" s="46">
        <v>92000</v>
      </c>
      <c r="D90" s="47">
        <v>14</v>
      </c>
      <c r="E90" s="48">
        <f t="shared" si="34"/>
        <v>0.75</v>
      </c>
      <c r="F90" s="49">
        <f t="shared" si="32"/>
        <v>69000</v>
      </c>
      <c r="G90" s="50">
        <v>20</v>
      </c>
      <c r="H90" s="48">
        <f t="shared" si="35"/>
        <v>1</v>
      </c>
      <c r="I90" s="49">
        <f t="shared" si="33"/>
        <v>92000</v>
      </c>
      <c r="J90" s="50">
        <v>21</v>
      </c>
      <c r="K90" s="48">
        <f t="shared" si="36"/>
        <v>1</v>
      </c>
      <c r="L90" s="49">
        <f t="shared" si="37"/>
        <v>92000</v>
      </c>
      <c r="M90" s="49">
        <f t="shared" si="38"/>
        <v>253000</v>
      </c>
      <c r="N90" s="49"/>
      <c r="O90" s="49"/>
      <c r="P90" s="49">
        <f t="shared" si="39"/>
        <v>253000</v>
      </c>
    </row>
    <row r="91" spans="1:16" s="43" customFormat="1" ht="39.75" customHeight="1">
      <c r="A91" s="44">
        <v>9</v>
      </c>
      <c r="B91" s="35" t="s">
        <v>144</v>
      </c>
      <c r="C91" s="46">
        <v>92000</v>
      </c>
      <c r="D91" s="47">
        <v>16</v>
      </c>
      <c r="E91" s="48">
        <f t="shared" si="34"/>
        <v>1</v>
      </c>
      <c r="F91" s="49">
        <f t="shared" si="32"/>
        <v>92000</v>
      </c>
      <c r="G91" s="50">
        <v>20</v>
      </c>
      <c r="H91" s="48">
        <f t="shared" si="35"/>
        <v>1</v>
      </c>
      <c r="I91" s="49">
        <f t="shared" si="33"/>
        <v>92000</v>
      </c>
      <c r="J91" s="50">
        <v>20</v>
      </c>
      <c r="K91" s="48">
        <f t="shared" si="36"/>
        <v>1</v>
      </c>
      <c r="L91" s="49">
        <f t="shared" si="37"/>
        <v>92000</v>
      </c>
      <c r="M91" s="49">
        <f t="shared" si="38"/>
        <v>276000</v>
      </c>
      <c r="N91" s="49"/>
      <c r="O91" s="49"/>
      <c r="P91" s="49">
        <f t="shared" si="39"/>
        <v>276000</v>
      </c>
    </row>
    <row r="92" spans="1:16" s="43" customFormat="1" ht="39.75" customHeight="1">
      <c r="A92" s="44">
        <v>10</v>
      </c>
      <c r="B92" s="35" t="s">
        <v>145</v>
      </c>
      <c r="C92" s="46">
        <v>92000</v>
      </c>
      <c r="D92" s="47">
        <v>9</v>
      </c>
      <c r="E92" s="48">
        <f t="shared" si="34"/>
        <v>0.5</v>
      </c>
      <c r="F92" s="49">
        <f t="shared" si="32"/>
        <v>46000</v>
      </c>
      <c r="G92" s="55"/>
      <c r="H92" s="48">
        <f t="shared" si="35"/>
        <v>0</v>
      </c>
      <c r="I92" s="49">
        <f t="shared" si="33"/>
        <v>0</v>
      </c>
      <c r="J92" s="52"/>
      <c r="K92" s="48">
        <f t="shared" si="36"/>
        <v>0</v>
      </c>
      <c r="L92" s="49">
        <f t="shared" si="37"/>
        <v>0</v>
      </c>
      <c r="M92" s="49">
        <f t="shared" si="38"/>
        <v>46000</v>
      </c>
      <c r="N92" s="49"/>
      <c r="O92" s="49"/>
      <c r="P92" s="49">
        <f t="shared" si="39"/>
        <v>46000</v>
      </c>
    </row>
    <row r="93" spans="1:16" s="43" customFormat="1" ht="39.75" customHeight="1">
      <c r="A93" s="44">
        <v>11</v>
      </c>
      <c r="B93" s="35" t="s">
        <v>146</v>
      </c>
      <c r="C93" s="46">
        <v>92000</v>
      </c>
      <c r="D93" s="47">
        <v>19</v>
      </c>
      <c r="E93" s="48">
        <f t="shared" si="34"/>
        <v>1</v>
      </c>
      <c r="F93" s="49">
        <f t="shared" si="32"/>
        <v>92000</v>
      </c>
      <c r="G93" s="50">
        <v>16</v>
      </c>
      <c r="H93" s="48">
        <f t="shared" si="35"/>
        <v>1</v>
      </c>
      <c r="I93" s="49">
        <f t="shared" si="33"/>
        <v>92000</v>
      </c>
      <c r="J93" s="50">
        <v>13</v>
      </c>
      <c r="K93" s="48">
        <f t="shared" si="36"/>
        <v>0.75</v>
      </c>
      <c r="L93" s="49">
        <f t="shared" si="37"/>
        <v>69000</v>
      </c>
      <c r="M93" s="49">
        <f t="shared" si="38"/>
        <v>253000</v>
      </c>
      <c r="N93" s="49"/>
      <c r="O93" s="49"/>
      <c r="P93" s="49">
        <f t="shared" si="39"/>
        <v>253000</v>
      </c>
    </row>
    <row r="94" spans="1:16" s="43" customFormat="1" ht="39.75" customHeight="1">
      <c r="A94" s="44">
        <v>12</v>
      </c>
      <c r="B94" s="35" t="s">
        <v>147</v>
      </c>
      <c r="C94" s="46">
        <v>92000</v>
      </c>
      <c r="D94" s="47">
        <v>17</v>
      </c>
      <c r="E94" s="48">
        <f t="shared" si="34"/>
        <v>1</v>
      </c>
      <c r="F94" s="49">
        <f t="shared" si="32"/>
        <v>92000</v>
      </c>
      <c r="G94" s="50">
        <v>18</v>
      </c>
      <c r="H94" s="48">
        <f t="shared" si="35"/>
        <v>1</v>
      </c>
      <c r="I94" s="49">
        <f t="shared" si="33"/>
        <v>92000</v>
      </c>
      <c r="J94" s="50">
        <v>15</v>
      </c>
      <c r="K94" s="48">
        <f t="shared" si="36"/>
        <v>0.75</v>
      </c>
      <c r="L94" s="49">
        <f t="shared" si="37"/>
        <v>69000</v>
      </c>
      <c r="M94" s="49">
        <f t="shared" si="38"/>
        <v>253000</v>
      </c>
      <c r="N94" s="49"/>
      <c r="O94" s="49"/>
      <c r="P94" s="49">
        <f t="shared" si="39"/>
        <v>253000</v>
      </c>
    </row>
    <row r="95" spans="1:16" s="43" customFormat="1" ht="39.75" customHeight="1">
      <c r="A95" s="44">
        <v>13</v>
      </c>
      <c r="B95" s="35" t="s">
        <v>148</v>
      </c>
      <c r="C95" s="46">
        <v>92000</v>
      </c>
      <c r="D95" s="47">
        <v>16</v>
      </c>
      <c r="E95" s="48">
        <f t="shared" si="34"/>
        <v>1</v>
      </c>
      <c r="F95" s="49">
        <f t="shared" si="32"/>
        <v>92000</v>
      </c>
      <c r="G95" s="50">
        <v>18</v>
      </c>
      <c r="H95" s="48">
        <f t="shared" si="35"/>
        <v>1</v>
      </c>
      <c r="I95" s="49">
        <f t="shared" si="33"/>
        <v>92000</v>
      </c>
      <c r="J95" s="50">
        <v>17</v>
      </c>
      <c r="K95" s="48">
        <f t="shared" si="36"/>
        <v>1</v>
      </c>
      <c r="L95" s="49">
        <f t="shared" si="37"/>
        <v>92000</v>
      </c>
      <c r="M95" s="49">
        <f t="shared" si="38"/>
        <v>276000</v>
      </c>
      <c r="N95" s="49"/>
      <c r="O95" s="49"/>
      <c r="P95" s="49">
        <f t="shared" si="39"/>
        <v>276000</v>
      </c>
    </row>
    <row r="96" spans="1:16" s="43" customFormat="1" ht="39.75" customHeight="1">
      <c r="A96" s="44">
        <v>14</v>
      </c>
      <c r="B96" s="35" t="s">
        <v>149</v>
      </c>
      <c r="C96" s="46">
        <v>92000</v>
      </c>
      <c r="D96" s="47">
        <v>18</v>
      </c>
      <c r="E96" s="48">
        <f t="shared" si="34"/>
        <v>1</v>
      </c>
      <c r="F96" s="49">
        <f t="shared" si="32"/>
        <v>92000</v>
      </c>
      <c r="G96" s="50">
        <v>16</v>
      </c>
      <c r="H96" s="48">
        <f t="shared" si="35"/>
        <v>1</v>
      </c>
      <c r="I96" s="49">
        <f t="shared" si="33"/>
        <v>92000</v>
      </c>
      <c r="J96" s="50">
        <v>17</v>
      </c>
      <c r="K96" s="48">
        <f t="shared" si="36"/>
        <v>1</v>
      </c>
      <c r="L96" s="49">
        <f t="shared" si="37"/>
        <v>92000</v>
      </c>
      <c r="M96" s="49">
        <f t="shared" si="38"/>
        <v>276000</v>
      </c>
      <c r="N96" s="49"/>
      <c r="O96" s="49"/>
      <c r="P96" s="49">
        <f t="shared" si="39"/>
        <v>276000</v>
      </c>
    </row>
    <row r="97" spans="1:16" s="43" customFormat="1" ht="39.75" customHeight="1">
      <c r="A97" s="44">
        <v>15</v>
      </c>
      <c r="B97" s="35" t="s">
        <v>150</v>
      </c>
      <c r="C97" s="46">
        <v>92000</v>
      </c>
      <c r="D97" s="47">
        <v>14</v>
      </c>
      <c r="E97" s="48">
        <f t="shared" si="34"/>
        <v>0.75</v>
      </c>
      <c r="F97" s="49">
        <f t="shared" si="32"/>
        <v>69000</v>
      </c>
      <c r="G97" s="50">
        <v>18</v>
      </c>
      <c r="H97" s="48">
        <f t="shared" si="35"/>
        <v>1</v>
      </c>
      <c r="I97" s="49">
        <f t="shared" si="33"/>
        <v>92000</v>
      </c>
      <c r="J97" s="50">
        <v>16</v>
      </c>
      <c r="K97" s="48">
        <f t="shared" si="36"/>
        <v>1</v>
      </c>
      <c r="L97" s="49">
        <f t="shared" si="37"/>
        <v>92000</v>
      </c>
      <c r="M97" s="49">
        <f t="shared" si="38"/>
        <v>253000</v>
      </c>
      <c r="N97" s="49"/>
      <c r="O97" s="49"/>
      <c r="P97" s="49">
        <f t="shared" si="39"/>
        <v>253000</v>
      </c>
    </row>
    <row r="98" spans="1:16" s="43" customFormat="1" ht="39.75" customHeight="1">
      <c r="A98" s="44">
        <v>16</v>
      </c>
      <c r="B98" s="35" t="s">
        <v>151</v>
      </c>
      <c r="C98" s="46">
        <v>92000</v>
      </c>
      <c r="D98" s="47">
        <v>13</v>
      </c>
      <c r="E98" s="48">
        <f t="shared" si="34"/>
        <v>0.75</v>
      </c>
      <c r="F98" s="49">
        <f t="shared" si="32"/>
        <v>69000</v>
      </c>
      <c r="G98" s="50">
        <v>20</v>
      </c>
      <c r="H98" s="48">
        <f t="shared" si="35"/>
        <v>1</v>
      </c>
      <c r="I98" s="49">
        <f t="shared" si="33"/>
        <v>92000</v>
      </c>
      <c r="J98" s="50">
        <v>20</v>
      </c>
      <c r="K98" s="48">
        <f t="shared" si="36"/>
        <v>1</v>
      </c>
      <c r="L98" s="49">
        <f t="shared" si="37"/>
        <v>92000</v>
      </c>
      <c r="M98" s="49">
        <f t="shared" si="38"/>
        <v>253000</v>
      </c>
      <c r="N98" s="49"/>
      <c r="O98" s="49"/>
      <c r="P98" s="49">
        <f t="shared" si="39"/>
        <v>253000</v>
      </c>
    </row>
    <row r="99" spans="1:16" s="43" customFormat="1" ht="39.75" customHeight="1">
      <c r="A99" s="44">
        <v>17</v>
      </c>
      <c r="B99" s="35" t="s">
        <v>152</v>
      </c>
      <c r="C99" s="46">
        <v>92000</v>
      </c>
      <c r="D99" s="47">
        <v>17</v>
      </c>
      <c r="E99" s="48">
        <f t="shared" si="34"/>
        <v>1</v>
      </c>
      <c r="F99" s="49">
        <f t="shared" si="32"/>
        <v>92000</v>
      </c>
      <c r="G99" s="50">
        <v>21</v>
      </c>
      <c r="H99" s="48">
        <f t="shared" si="35"/>
        <v>1</v>
      </c>
      <c r="I99" s="49">
        <f t="shared" si="33"/>
        <v>92000</v>
      </c>
      <c r="J99" s="50">
        <v>20</v>
      </c>
      <c r="K99" s="48">
        <f t="shared" si="36"/>
        <v>1</v>
      </c>
      <c r="L99" s="49">
        <f t="shared" si="37"/>
        <v>92000</v>
      </c>
      <c r="M99" s="49">
        <f t="shared" si="38"/>
        <v>276000</v>
      </c>
      <c r="N99" s="49"/>
      <c r="O99" s="49"/>
      <c r="P99" s="49">
        <f t="shared" si="39"/>
        <v>276000</v>
      </c>
    </row>
    <row r="100" spans="1:16" s="43" customFormat="1" ht="39.75" customHeight="1">
      <c r="A100" s="44">
        <v>18</v>
      </c>
      <c r="B100" s="35" t="s">
        <v>153</v>
      </c>
      <c r="C100" s="46">
        <v>92000</v>
      </c>
      <c r="D100" s="47">
        <v>8</v>
      </c>
      <c r="E100" s="48">
        <f t="shared" si="34"/>
        <v>0.5</v>
      </c>
      <c r="F100" s="49">
        <f t="shared" si="32"/>
        <v>46000</v>
      </c>
      <c r="G100" s="50">
        <v>18</v>
      </c>
      <c r="H100" s="48">
        <f t="shared" si="35"/>
        <v>1</v>
      </c>
      <c r="I100" s="49">
        <f t="shared" si="33"/>
        <v>92000</v>
      </c>
      <c r="J100" s="50">
        <v>21</v>
      </c>
      <c r="K100" s="48">
        <f t="shared" si="36"/>
        <v>1</v>
      </c>
      <c r="L100" s="49">
        <f t="shared" si="37"/>
        <v>92000</v>
      </c>
      <c r="M100" s="49">
        <f t="shared" si="38"/>
        <v>230000</v>
      </c>
      <c r="N100" s="49"/>
      <c r="O100" s="49"/>
      <c r="P100" s="49">
        <f t="shared" si="39"/>
        <v>230000</v>
      </c>
    </row>
    <row r="101" spans="1:16" s="43" customFormat="1" ht="39.75" customHeight="1">
      <c r="A101" s="44">
        <v>19</v>
      </c>
      <c r="B101" s="35" t="s">
        <v>154</v>
      </c>
      <c r="C101" s="46">
        <v>92000</v>
      </c>
      <c r="D101" s="47">
        <v>3</v>
      </c>
      <c r="E101" s="48">
        <f t="shared" si="34"/>
        <v>0.25</v>
      </c>
      <c r="F101" s="49">
        <f t="shared" si="32"/>
        <v>23000</v>
      </c>
      <c r="G101" s="50">
        <v>20</v>
      </c>
      <c r="H101" s="48">
        <f t="shared" si="35"/>
        <v>1</v>
      </c>
      <c r="I101" s="49">
        <f t="shared" si="33"/>
        <v>92000</v>
      </c>
      <c r="J101" s="50">
        <v>21</v>
      </c>
      <c r="K101" s="48">
        <f t="shared" si="36"/>
        <v>1</v>
      </c>
      <c r="L101" s="49">
        <f t="shared" si="37"/>
        <v>92000</v>
      </c>
      <c r="M101" s="49">
        <f t="shared" si="38"/>
        <v>207000</v>
      </c>
      <c r="N101" s="49"/>
      <c r="O101" s="49">
        <f>M101/2</f>
        <v>103500</v>
      </c>
      <c r="P101" s="49">
        <f t="shared" si="39"/>
        <v>103500</v>
      </c>
    </row>
    <row r="102" spans="1:16" s="43" customFormat="1" ht="39.75" customHeight="1">
      <c r="A102" s="44">
        <v>20</v>
      </c>
      <c r="B102" s="35" t="s">
        <v>155</v>
      </c>
      <c r="C102" s="46">
        <v>92000</v>
      </c>
      <c r="D102" s="47">
        <v>14</v>
      </c>
      <c r="E102" s="48">
        <f t="shared" si="34"/>
        <v>0.75</v>
      </c>
      <c r="F102" s="49">
        <f t="shared" si="32"/>
        <v>69000</v>
      </c>
      <c r="G102" s="50">
        <v>17</v>
      </c>
      <c r="H102" s="48">
        <f t="shared" si="35"/>
        <v>1</v>
      </c>
      <c r="I102" s="49">
        <f t="shared" si="33"/>
        <v>92000</v>
      </c>
      <c r="J102" s="50">
        <v>20</v>
      </c>
      <c r="K102" s="48">
        <f t="shared" si="36"/>
        <v>1</v>
      </c>
      <c r="L102" s="49">
        <f t="shared" si="37"/>
        <v>92000</v>
      </c>
      <c r="M102" s="49">
        <f t="shared" si="38"/>
        <v>253000</v>
      </c>
      <c r="N102" s="49"/>
      <c r="O102" s="49"/>
      <c r="P102" s="49">
        <f t="shared" si="39"/>
        <v>253000</v>
      </c>
    </row>
    <row r="103" spans="1:16" s="43" customFormat="1" ht="39.75" customHeight="1">
      <c r="A103" s="44">
        <v>21</v>
      </c>
      <c r="B103" s="35" t="s">
        <v>156</v>
      </c>
      <c r="C103" s="46">
        <v>92000</v>
      </c>
      <c r="D103" s="47">
        <v>9</v>
      </c>
      <c r="E103" s="48">
        <f t="shared" si="34"/>
        <v>0.5</v>
      </c>
      <c r="F103" s="49">
        <f t="shared" si="32"/>
        <v>46000</v>
      </c>
      <c r="G103" s="50">
        <v>10</v>
      </c>
      <c r="H103" s="48">
        <f t="shared" si="35"/>
        <v>0.5</v>
      </c>
      <c r="I103" s="49">
        <f t="shared" si="33"/>
        <v>46000</v>
      </c>
      <c r="J103" s="50">
        <v>19</v>
      </c>
      <c r="K103" s="48">
        <f t="shared" si="36"/>
        <v>1</v>
      </c>
      <c r="L103" s="49">
        <f t="shared" si="37"/>
        <v>92000</v>
      </c>
      <c r="M103" s="49">
        <f t="shared" si="38"/>
        <v>184000</v>
      </c>
      <c r="N103" s="49"/>
      <c r="O103" s="49"/>
      <c r="P103" s="49">
        <f t="shared" si="39"/>
        <v>184000</v>
      </c>
    </row>
    <row r="104" spans="1:16" s="43" customFormat="1" ht="36.75" customHeight="1">
      <c r="A104" s="40">
        <v>6</v>
      </c>
      <c r="B104" s="41" t="s">
        <v>52</v>
      </c>
      <c r="C104" s="42"/>
      <c r="D104" s="42"/>
      <c r="E104" s="42"/>
      <c r="F104" s="42">
        <f>SUM(F105:F112)</f>
        <v>552000</v>
      </c>
      <c r="G104" s="42"/>
      <c r="H104" s="42"/>
      <c r="I104" s="42">
        <f>SUM(I105:I112)</f>
        <v>690000</v>
      </c>
      <c r="J104" s="42"/>
      <c r="K104" s="42"/>
      <c r="L104" s="42">
        <f>SUM(L105:L112)</f>
        <v>644000</v>
      </c>
      <c r="M104" s="42">
        <f>SUM(M105:M112)</f>
        <v>1886000</v>
      </c>
      <c r="N104" s="42">
        <f>SUM(N105:N112)</f>
        <v>0</v>
      </c>
      <c r="O104" s="42">
        <f>SUM(O105:O112)</f>
        <v>0</v>
      </c>
      <c r="P104" s="42">
        <f>SUM(P105:P112)</f>
        <v>1886000</v>
      </c>
    </row>
    <row r="105" spans="1:16" s="43" customFormat="1" ht="36.75" customHeight="1">
      <c r="A105" s="44">
        <v>1</v>
      </c>
      <c r="B105" s="37" t="s">
        <v>157</v>
      </c>
      <c r="C105" s="46">
        <v>92000</v>
      </c>
      <c r="D105" s="47">
        <v>14</v>
      </c>
      <c r="E105" s="48">
        <f aca="true" t="shared" si="40" ref="E105:E112">IF(D105=0,0,IF(D105&lt;=5,0.25,IF(D105&lt;=10,0.5,IF(D105&lt;=15,0.75,1))))</f>
        <v>0.75</v>
      </c>
      <c r="F105" s="49">
        <f aca="true" t="shared" si="41" ref="F105:F112">C105*E105</f>
        <v>69000</v>
      </c>
      <c r="G105" s="50">
        <v>20</v>
      </c>
      <c r="H105" s="48">
        <f aca="true" t="shared" si="42" ref="H105:H112">IF(G105=0,0,IF(G105&lt;=5,0.25,IF(G105&lt;=10,0.5,IF(G105&lt;=15,0.75,1))))</f>
        <v>1</v>
      </c>
      <c r="I105" s="49">
        <f aca="true" t="shared" si="43" ref="I105:I112">C105*H105</f>
        <v>92000</v>
      </c>
      <c r="J105" s="50">
        <v>21</v>
      </c>
      <c r="K105" s="48">
        <f aca="true" t="shared" si="44" ref="K105:K112">IF(J105=0,0,IF(J105&lt;=5,0.25,IF(J105&lt;=10,0.5,IF(J105&lt;=15,0.75,1))))</f>
        <v>1</v>
      </c>
      <c r="L105" s="49">
        <f aca="true" t="shared" si="45" ref="L105:L112">C105*K105</f>
        <v>92000</v>
      </c>
      <c r="M105" s="49">
        <f aca="true" t="shared" si="46" ref="M105:M112">L105+I105+F105</f>
        <v>253000</v>
      </c>
      <c r="N105" s="49"/>
      <c r="O105" s="49"/>
      <c r="P105" s="49">
        <f aca="true" t="shared" si="47" ref="P105:P112">M105-N105-O105</f>
        <v>253000</v>
      </c>
    </row>
    <row r="106" spans="1:16" s="43" customFormat="1" ht="36.75" customHeight="1">
      <c r="A106" s="44">
        <v>2</v>
      </c>
      <c r="B106" s="37" t="s">
        <v>158</v>
      </c>
      <c r="C106" s="46">
        <v>92000</v>
      </c>
      <c r="D106" s="47">
        <v>14</v>
      </c>
      <c r="E106" s="48">
        <f t="shared" si="40"/>
        <v>0.75</v>
      </c>
      <c r="F106" s="49">
        <f t="shared" si="41"/>
        <v>69000</v>
      </c>
      <c r="G106" s="50">
        <v>20</v>
      </c>
      <c r="H106" s="48">
        <f t="shared" si="42"/>
        <v>1</v>
      </c>
      <c r="I106" s="49">
        <f t="shared" si="43"/>
        <v>92000</v>
      </c>
      <c r="J106" s="50">
        <v>21</v>
      </c>
      <c r="K106" s="48">
        <f t="shared" si="44"/>
        <v>1</v>
      </c>
      <c r="L106" s="49">
        <f t="shared" si="45"/>
        <v>92000</v>
      </c>
      <c r="M106" s="49">
        <f t="shared" si="46"/>
        <v>253000</v>
      </c>
      <c r="N106" s="49"/>
      <c r="O106" s="49"/>
      <c r="P106" s="49">
        <f t="shared" si="47"/>
        <v>253000</v>
      </c>
    </row>
    <row r="107" spans="1:16" s="43" customFormat="1" ht="36.75" customHeight="1">
      <c r="A107" s="44">
        <v>3</v>
      </c>
      <c r="B107" s="37" t="s">
        <v>159</v>
      </c>
      <c r="C107" s="46">
        <v>92000</v>
      </c>
      <c r="D107" s="47">
        <v>15</v>
      </c>
      <c r="E107" s="48">
        <f t="shared" si="40"/>
        <v>0.75</v>
      </c>
      <c r="F107" s="49">
        <f t="shared" si="41"/>
        <v>69000</v>
      </c>
      <c r="G107" s="50">
        <v>19</v>
      </c>
      <c r="H107" s="48">
        <f t="shared" si="42"/>
        <v>1</v>
      </c>
      <c r="I107" s="49">
        <f t="shared" si="43"/>
        <v>92000</v>
      </c>
      <c r="J107" s="50">
        <v>21</v>
      </c>
      <c r="K107" s="48">
        <f t="shared" si="44"/>
        <v>1</v>
      </c>
      <c r="L107" s="49">
        <f t="shared" si="45"/>
        <v>92000</v>
      </c>
      <c r="M107" s="49">
        <f t="shared" si="46"/>
        <v>253000</v>
      </c>
      <c r="N107" s="49"/>
      <c r="O107" s="49"/>
      <c r="P107" s="49">
        <f t="shared" si="47"/>
        <v>253000</v>
      </c>
    </row>
    <row r="108" spans="1:16" s="43" customFormat="1" ht="36.75" customHeight="1">
      <c r="A108" s="44">
        <v>4</v>
      </c>
      <c r="B108" s="37" t="s">
        <v>160</v>
      </c>
      <c r="C108" s="46">
        <v>92000</v>
      </c>
      <c r="D108" s="47">
        <v>15</v>
      </c>
      <c r="E108" s="48">
        <f t="shared" si="40"/>
        <v>0.75</v>
      </c>
      <c r="F108" s="49">
        <f t="shared" si="41"/>
        <v>69000</v>
      </c>
      <c r="G108" s="50">
        <v>20</v>
      </c>
      <c r="H108" s="48">
        <f t="shared" si="42"/>
        <v>1</v>
      </c>
      <c r="I108" s="49">
        <f t="shared" si="43"/>
        <v>92000</v>
      </c>
      <c r="J108" s="50">
        <v>20</v>
      </c>
      <c r="K108" s="48">
        <f t="shared" si="44"/>
        <v>1</v>
      </c>
      <c r="L108" s="49">
        <f t="shared" si="45"/>
        <v>92000</v>
      </c>
      <c r="M108" s="49">
        <f t="shared" si="46"/>
        <v>253000</v>
      </c>
      <c r="N108" s="49"/>
      <c r="O108" s="49"/>
      <c r="P108" s="49">
        <f t="shared" si="47"/>
        <v>253000</v>
      </c>
    </row>
    <row r="109" spans="1:16" s="43" customFormat="1" ht="36.75" customHeight="1">
      <c r="A109" s="44">
        <v>5</v>
      </c>
      <c r="B109" s="37" t="s">
        <v>161</v>
      </c>
      <c r="C109" s="46">
        <v>92000</v>
      </c>
      <c r="D109" s="47">
        <v>18</v>
      </c>
      <c r="E109" s="48">
        <f t="shared" si="40"/>
        <v>1</v>
      </c>
      <c r="F109" s="49">
        <f t="shared" si="41"/>
        <v>92000</v>
      </c>
      <c r="G109" s="50">
        <v>21</v>
      </c>
      <c r="H109" s="48">
        <f t="shared" si="42"/>
        <v>1</v>
      </c>
      <c r="I109" s="49">
        <f t="shared" si="43"/>
        <v>92000</v>
      </c>
      <c r="J109" s="50">
        <v>21</v>
      </c>
      <c r="K109" s="48">
        <f t="shared" si="44"/>
        <v>1</v>
      </c>
      <c r="L109" s="49">
        <f t="shared" si="45"/>
        <v>92000</v>
      </c>
      <c r="M109" s="49">
        <f t="shared" si="46"/>
        <v>276000</v>
      </c>
      <c r="N109" s="49"/>
      <c r="O109" s="49"/>
      <c r="P109" s="49">
        <f t="shared" si="47"/>
        <v>276000</v>
      </c>
    </row>
    <row r="110" spans="1:16" s="43" customFormat="1" ht="36.75" customHeight="1">
      <c r="A110" s="44">
        <v>6</v>
      </c>
      <c r="B110" s="37" t="s">
        <v>162</v>
      </c>
      <c r="C110" s="46">
        <v>92000</v>
      </c>
      <c r="D110" s="47">
        <v>9</v>
      </c>
      <c r="E110" s="48">
        <f t="shared" si="40"/>
        <v>0.5</v>
      </c>
      <c r="F110" s="49">
        <f t="shared" si="41"/>
        <v>46000</v>
      </c>
      <c r="G110" s="50">
        <v>19</v>
      </c>
      <c r="H110" s="48">
        <f t="shared" si="42"/>
        <v>1</v>
      </c>
      <c r="I110" s="49">
        <f t="shared" si="43"/>
        <v>92000</v>
      </c>
      <c r="J110" s="50">
        <v>19</v>
      </c>
      <c r="K110" s="48">
        <f t="shared" si="44"/>
        <v>1</v>
      </c>
      <c r="L110" s="49">
        <f t="shared" si="45"/>
        <v>92000</v>
      </c>
      <c r="M110" s="49">
        <f t="shared" si="46"/>
        <v>230000</v>
      </c>
      <c r="N110" s="49"/>
      <c r="O110" s="49"/>
      <c r="P110" s="49">
        <f t="shared" si="47"/>
        <v>230000</v>
      </c>
    </row>
    <row r="111" spans="1:16" s="43" customFormat="1" ht="36.75" customHeight="1">
      <c r="A111" s="44">
        <v>7</v>
      </c>
      <c r="B111" s="37" t="s">
        <v>163</v>
      </c>
      <c r="C111" s="46">
        <v>92000</v>
      </c>
      <c r="D111" s="47">
        <v>15</v>
      </c>
      <c r="E111" s="48">
        <f t="shared" si="40"/>
        <v>0.75</v>
      </c>
      <c r="F111" s="49">
        <f t="shared" si="41"/>
        <v>69000</v>
      </c>
      <c r="G111" s="50">
        <v>20</v>
      </c>
      <c r="H111" s="48">
        <f t="shared" si="42"/>
        <v>1</v>
      </c>
      <c r="I111" s="49">
        <f t="shared" si="43"/>
        <v>92000</v>
      </c>
      <c r="J111" s="50">
        <v>19</v>
      </c>
      <c r="K111" s="48">
        <f t="shared" si="44"/>
        <v>1</v>
      </c>
      <c r="L111" s="49">
        <f t="shared" si="45"/>
        <v>92000</v>
      </c>
      <c r="M111" s="49">
        <f t="shared" si="46"/>
        <v>253000</v>
      </c>
      <c r="N111" s="49"/>
      <c r="O111" s="49"/>
      <c r="P111" s="49">
        <f t="shared" si="47"/>
        <v>253000</v>
      </c>
    </row>
    <row r="112" spans="1:16" s="43" customFormat="1" ht="36.75" customHeight="1">
      <c r="A112" s="44">
        <v>8</v>
      </c>
      <c r="B112" s="53" t="s">
        <v>164</v>
      </c>
      <c r="C112" s="46">
        <v>92000</v>
      </c>
      <c r="D112" s="47">
        <v>14</v>
      </c>
      <c r="E112" s="48">
        <f t="shared" si="40"/>
        <v>0.75</v>
      </c>
      <c r="F112" s="49">
        <f t="shared" si="41"/>
        <v>69000</v>
      </c>
      <c r="G112" s="50">
        <v>6</v>
      </c>
      <c r="H112" s="48">
        <f t="shared" si="42"/>
        <v>0.5</v>
      </c>
      <c r="I112" s="49">
        <f t="shared" si="43"/>
        <v>46000</v>
      </c>
      <c r="J112" s="52"/>
      <c r="K112" s="48">
        <f t="shared" si="44"/>
        <v>0</v>
      </c>
      <c r="L112" s="49">
        <f t="shared" si="45"/>
        <v>0</v>
      </c>
      <c r="M112" s="49">
        <f t="shared" si="46"/>
        <v>115000</v>
      </c>
      <c r="N112" s="49"/>
      <c r="O112" s="49"/>
      <c r="P112" s="49">
        <f t="shared" si="47"/>
        <v>115000</v>
      </c>
    </row>
    <row r="113" spans="1:16" s="43" customFormat="1" ht="36.75" customHeight="1">
      <c r="A113" s="40">
        <v>1</v>
      </c>
      <c r="B113" s="41" t="s">
        <v>53</v>
      </c>
      <c r="C113" s="42"/>
      <c r="D113" s="42"/>
      <c r="E113" s="42"/>
      <c r="F113" s="42">
        <f>SUM(F114:F137)</f>
        <v>1700000</v>
      </c>
      <c r="G113" s="42"/>
      <c r="H113" s="42"/>
      <c r="I113" s="42">
        <f>SUM(I114:I137)</f>
        <v>1955000</v>
      </c>
      <c r="J113" s="42"/>
      <c r="K113" s="42"/>
      <c r="L113" s="42">
        <f>SUM(L114:L137)</f>
        <v>2040000</v>
      </c>
      <c r="M113" s="42">
        <f>SUM(M114:M137)</f>
        <v>5695000</v>
      </c>
      <c r="N113" s="42">
        <f>SUM(N114:N137)</f>
        <v>0</v>
      </c>
      <c r="O113" s="42">
        <f>SUM(O114:O137)</f>
        <v>116875</v>
      </c>
      <c r="P113" s="42">
        <f>SUM(P114:P137)</f>
        <v>5578125</v>
      </c>
    </row>
    <row r="114" spans="1:16" s="43" customFormat="1" ht="36.75" customHeight="1">
      <c r="A114" s="44">
        <v>1</v>
      </c>
      <c r="B114" s="53" t="s">
        <v>165</v>
      </c>
      <c r="C114" s="46">
        <v>85000</v>
      </c>
      <c r="D114" s="47">
        <v>19</v>
      </c>
      <c r="E114" s="48">
        <f>IF(D114=0,0,IF(D114&lt;=5,0.25,IF(D114&lt;=10,0.5,IF(D114&lt;=15,0.75,1))))</f>
        <v>1</v>
      </c>
      <c r="F114" s="49">
        <f aca="true" t="shared" si="48" ref="F114:F137">C114*E114</f>
        <v>85000</v>
      </c>
      <c r="G114" s="50">
        <v>18</v>
      </c>
      <c r="H114" s="48">
        <f>IF(G114=0,0,IF(G114&lt;=5,0.25,IF(G114&lt;=10,0.5,IF(G114&lt;=15,0.75,1))))</f>
        <v>1</v>
      </c>
      <c r="I114" s="49">
        <f aca="true" t="shared" si="49" ref="I114:I137">C114*H114</f>
        <v>85000</v>
      </c>
      <c r="J114" s="50">
        <v>21</v>
      </c>
      <c r="K114" s="48">
        <f>IF(J114=0,0,IF(J114&lt;=5,0.25,IF(J114&lt;=10,0.5,IF(J114&lt;=15,0.75,1))))</f>
        <v>1</v>
      </c>
      <c r="L114" s="49">
        <f>C114*K114</f>
        <v>85000</v>
      </c>
      <c r="M114" s="49">
        <f>L114+I114+F114</f>
        <v>255000</v>
      </c>
      <c r="N114" s="49"/>
      <c r="O114" s="49"/>
      <c r="P114" s="49">
        <f>M114-N114-O114</f>
        <v>255000</v>
      </c>
    </row>
    <row r="115" spans="1:16" s="43" customFormat="1" ht="36.75" customHeight="1">
      <c r="A115" s="44">
        <v>2</v>
      </c>
      <c r="B115" s="53" t="s">
        <v>166</v>
      </c>
      <c r="C115" s="46">
        <v>85000</v>
      </c>
      <c r="D115" s="47">
        <v>9</v>
      </c>
      <c r="E115" s="48">
        <f aca="true" t="shared" si="50" ref="E115:E137">IF(D115=0,0,IF(D115&lt;=5,0.25,IF(D115&lt;=10,0.5,IF(D115&lt;=15,0.75,1))))</f>
        <v>0.5</v>
      </c>
      <c r="F115" s="49">
        <f t="shared" si="48"/>
        <v>42500</v>
      </c>
      <c r="G115" s="50">
        <v>13</v>
      </c>
      <c r="H115" s="48">
        <f aca="true" t="shared" si="51" ref="H115:H137">IF(G115=0,0,IF(G115&lt;=5,0.25,IF(G115&lt;=10,0.5,IF(G115&lt;=15,0.75,1))))</f>
        <v>0.75</v>
      </c>
      <c r="I115" s="49">
        <f t="shared" si="49"/>
        <v>63750</v>
      </c>
      <c r="J115" s="50">
        <v>19</v>
      </c>
      <c r="K115" s="48">
        <f aca="true" t="shared" si="52" ref="K115:K137">IF(J115=0,0,IF(J115&lt;=5,0.25,IF(J115&lt;=10,0.5,IF(J115&lt;=15,0.75,1))))</f>
        <v>1</v>
      </c>
      <c r="L115" s="49">
        <f aca="true" t="shared" si="53" ref="L115:L137">C115*K115</f>
        <v>85000</v>
      </c>
      <c r="M115" s="49">
        <f aca="true" t="shared" si="54" ref="M115:M137">L115+I115+F115</f>
        <v>191250</v>
      </c>
      <c r="N115" s="49"/>
      <c r="O115" s="49"/>
      <c r="P115" s="49">
        <f aca="true" t="shared" si="55" ref="P115:P137">M115-N115-O115</f>
        <v>191250</v>
      </c>
    </row>
    <row r="116" spans="1:16" s="43" customFormat="1" ht="36.75" customHeight="1">
      <c r="A116" s="44">
        <v>3</v>
      </c>
      <c r="B116" s="53" t="s">
        <v>167</v>
      </c>
      <c r="C116" s="46">
        <v>85000</v>
      </c>
      <c r="D116" s="47">
        <v>14</v>
      </c>
      <c r="E116" s="48">
        <f t="shared" si="50"/>
        <v>0.75</v>
      </c>
      <c r="F116" s="49">
        <f t="shared" si="48"/>
        <v>63750</v>
      </c>
      <c r="G116" s="50">
        <v>19</v>
      </c>
      <c r="H116" s="48">
        <f t="shared" si="51"/>
        <v>1</v>
      </c>
      <c r="I116" s="49">
        <f t="shared" si="49"/>
        <v>85000</v>
      </c>
      <c r="J116" s="50">
        <v>20</v>
      </c>
      <c r="K116" s="48">
        <f t="shared" si="52"/>
        <v>1</v>
      </c>
      <c r="L116" s="49">
        <f t="shared" si="53"/>
        <v>85000</v>
      </c>
      <c r="M116" s="49">
        <f t="shared" si="54"/>
        <v>233750</v>
      </c>
      <c r="N116" s="49"/>
      <c r="O116" s="49"/>
      <c r="P116" s="49">
        <f t="shared" si="55"/>
        <v>233750</v>
      </c>
    </row>
    <row r="117" spans="1:16" s="43" customFormat="1" ht="36.75" customHeight="1">
      <c r="A117" s="44">
        <v>4</v>
      </c>
      <c r="B117" s="53" t="s">
        <v>168</v>
      </c>
      <c r="C117" s="46">
        <v>85000</v>
      </c>
      <c r="D117" s="47">
        <v>16</v>
      </c>
      <c r="E117" s="48">
        <f t="shared" si="50"/>
        <v>1</v>
      </c>
      <c r="F117" s="49">
        <f t="shared" si="48"/>
        <v>85000</v>
      </c>
      <c r="G117" s="50">
        <v>17</v>
      </c>
      <c r="H117" s="48">
        <f t="shared" si="51"/>
        <v>1</v>
      </c>
      <c r="I117" s="49">
        <f t="shared" si="49"/>
        <v>85000</v>
      </c>
      <c r="J117" s="50">
        <v>21</v>
      </c>
      <c r="K117" s="48">
        <f t="shared" si="52"/>
        <v>1</v>
      </c>
      <c r="L117" s="49">
        <f t="shared" si="53"/>
        <v>85000</v>
      </c>
      <c r="M117" s="49">
        <f t="shared" si="54"/>
        <v>255000</v>
      </c>
      <c r="N117" s="49"/>
      <c r="O117" s="49"/>
      <c r="P117" s="49">
        <f t="shared" si="55"/>
        <v>255000</v>
      </c>
    </row>
    <row r="118" spans="1:16" s="43" customFormat="1" ht="36.75" customHeight="1">
      <c r="A118" s="44">
        <v>5</v>
      </c>
      <c r="B118" s="53" t="s">
        <v>169</v>
      </c>
      <c r="C118" s="46">
        <v>85000</v>
      </c>
      <c r="D118" s="47">
        <v>17</v>
      </c>
      <c r="E118" s="48">
        <f t="shared" si="50"/>
        <v>1</v>
      </c>
      <c r="F118" s="49">
        <f t="shared" si="48"/>
        <v>85000</v>
      </c>
      <c r="G118" s="50">
        <v>15</v>
      </c>
      <c r="H118" s="48">
        <f t="shared" si="51"/>
        <v>0.75</v>
      </c>
      <c r="I118" s="49">
        <f t="shared" si="49"/>
        <v>63750</v>
      </c>
      <c r="J118" s="50">
        <v>21</v>
      </c>
      <c r="K118" s="48">
        <f t="shared" si="52"/>
        <v>1</v>
      </c>
      <c r="L118" s="49">
        <f t="shared" si="53"/>
        <v>85000</v>
      </c>
      <c r="M118" s="49">
        <f t="shared" si="54"/>
        <v>233750</v>
      </c>
      <c r="N118" s="49"/>
      <c r="O118" s="49"/>
      <c r="P118" s="49">
        <f t="shared" si="55"/>
        <v>233750</v>
      </c>
    </row>
    <row r="119" spans="1:16" s="43" customFormat="1" ht="36.75" customHeight="1">
      <c r="A119" s="44">
        <v>6</v>
      </c>
      <c r="B119" s="53" t="s">
        <v>170</v>
      </c>
      <c r="C119" s="46">
        <v>85000</v>
      </c>
      <c r="D119" s="47">
        <v>18</v>
      </c>
      <c r="E119" s="48">
        <f t="shared" si="50"/>
        <v>1</v>
      </c>
      <c r="F119" s="49">
        <f t="shared" si="48"/>
        <v>85000</v>
      </c>
      <c r="G119" s="50">
        <v>21</v>
      </c>
      <c r="H119" s="48">
        <f t="shared" si="51"/>
        <v>1</v>
      </c>
      <c r="I119" s="49">
        <f t="shared" si="49"/>
        <v>85000</v>
      </c>
      <c r="J119" s="50">
        <v>21</v>
      </c>
      <c r="K119" s="48">
        <f t="shared" si="52"/>
        <v>1</v>
      </c>
      <c r="L119" s="49">
        <f t="shared" si="53"/>
        <v>85000</v>
      </c>
      <c r="M119" s="49">
        <f t="shared" si="54"/>
        <v>255000</v>
      </c>
      <c r="N119" s="49"/>
      <c r="O119" s="49"/>
      <c r="P119" s="49">
        <f t="shared" si="55"/>
        <v>255000</v>
      </c>
    </row>
    <row r="120" spans="1:16" s="43" customFormat="1" ht="36.75" customHeight="1">
      <c r="A120" s="44">
        <v>7</v>
      </c>
      <c r="B120" s="53" t="s">
        <v>171</v>
      </c>
      <c r="C120" s="46">
        <v>85000</v>
      </c>
      <c r="D120" s="47">
        <v>15</v>
      </c>
      <c r="E120" s="48">
        <f t="shared" si="50"/>
        <v>0.75</v>
      </c>
      <c r="F120" s="49">
        <f t="shared" si="48"/>
        <v>63750</v>
      </c>
      <c r="G120" s="50">
        <v>18</v>
      </c>
      <c r="H120" s="48">
        <f t="shared" si="51"/>
        <v>1</v>
      </c>
      <c r="I120" s="49">
        <f t="shared" si="49"/>
        <v>85000</v>
      </c>
      <c r="J120" s="50">
        <v>21</v>
      </c>
      <c r="K120" s="48">
        <f t="shared" si="52"/>
        <v>1</v>
      </c>
      <c r="L120" s="49">
        <f t="shared" si="53"/>
        <v>85000</v>
      </c>
      <c r="M120" s="49">
        <f t="shared" si="54"/>
        <v>233750</v>
      </c>
      <c r="N120" s="49"/>
      <c r="O120" s="49"/>
      <c r="P120" s="49">
        <f t="shared" si="55"/>
        <v>233750</v>
      </c>
    </row>
    <row r="121" spans="1:16" s="43" customFormat="1" ht="36.75" customHeight="1">
      <c r="A121" s="44">
        <v>8</v>
      </c>
      <c r="B121" s="53" t="s">
        <v>172</v>
      </c>
      <c r="C121" s="46">
        <v>85000</v>
      </c>
      <c r="D121" s="47">
        <v>9</v>
      </c>
      <c r="E121" s="48">
        <f t="shared" si="50"/>
        <v>0.5</v>
      </c>
      <c r="F121" s="49">
        <f t="shared" si="48"/>
        <v>42500</v>
      </c>
      <c r="G121" s="50">
        <v>20</v>
      </c>
      <c r="H121" s="48">
        <f t="shared" si="51"/>
        <v>1</v>
      </c>
      <c r="I121" s="49">
        <f t="shared" si="49"/>
        <v>85000</v>
      </c>
      <c r="J121" s="50">
        <v>20</v>
      </c>
      <c r="K121" s="48">
        <f t="shared" si="52"/>
        <v>1</v>
      </c>
      <c r="L121" s="49">
        <f t="shared" si="53"/>
        <v>85000</v>
      </c>
      <c r="M121" s="49">
        <f t="shared" si="54"/>
        <v>212500</v>
      </c>
      <c r="N121" s="49"/>
      <c r="O121" s="49"/>
      <c r="P121" s="49">
        <f t="shared" si="55"/>
        <v>212500</v>
      </c>
    </row>
    <row r="122" spans="1:16" s="43" customFormat="1" ht="36.75" customHeight="1">
      <c r="A122" s="44">
        <v>9</v>
      </c>
      <c r="B122" s="53" t="s">
        <v>173</v>
      </c>
      <c r="C122" s="46">
        <v>85000</v>
      </c>
      <c r="D122" s="47">
        <v>18</v>
      </c>
      <c r="E122" s="48">
        <f t="shared" si="50"/>
        <v>1</v>
      </c>
      <c r="F122" s="49">
        <f t="shared" si="48"/>
        <v>85000</v>
      </c>
      <c r="G122" s="50">
        <v>15</v>
      </c>
      <c r="H122" s="48">
        <f t="shared" si="51"/>
        <v>0.75</v>
      </c>
      <c r="I122" s="49">
        <f t="shared" si="49"/>
        <v>63750</v>
      </c>
      <c r="J122" s="50">
        <v>17</v>
      </c>
      <c r="K122" s="48">
        <f t="shared" si="52"/>
        <v>1</v>
      </c>
      <c r="L122" s="49">
        <f t="shared" si="53"/>
        <v>85000</v>
      </c>
      <c r="M122" s="49">
        <f t="shared" si="54"/>
        <v>233750</v>
      </c>
      <c r="N122" s="49"/>
      <c r="O122" s="49"/>
      <c r="P122" s="49">
        <f t="shared" si="55"/>
        <v>233750</v>
      </c>
    </row>
    <row r="123" spans="1:16" s="43" customFormat="1" ht="36.75" customHeight="1">
      <c r="A123" s="44">
        <v>10</v>
      </c>
      <c r="B123" s="53" t="s">
        <v>174</v>
      </c>
      <c r="C123" s="46">
        <v>85000</v>
      </c>
      <c r="D123" s="47">
        <v>19</v>
      </c>
      <c r="E123" s="48">
        <f t="shared" si="50"/>
        <v>1</v>
      </c>
      <c r="F123" s="49">
        <f t="shared" si="48"/>
        <v>85000</v>
      </c>
      <c r="G123" s="50">
        <v>18</v>
      </c>
      <c r="H123" s="48">
        <f t="shared" si="51"/>
        <v>1</v>
      </c>
      <c r="I123" s="49">
        <f t="shared" si="49"/>
        <v>85000</v>
      </c>
      <c r="J123" s="50">
        <v>21</v>
      </c>
      <c r="K123" s="48">
        <f t="shared" si="52"/>
        <v>1</v>
      </c>
      <c r="L123" s="49">
        <f t="shared" si="53"/>
        <v>85000</v>
      </c>
      <c r="M123" s="49">
        <f t="shared" si="54"/>
        <v>255000</v>
      </c>
      <c r="N123" s="49"/>
      <c r="O123" s="49"/>
      <c r="P123" s="49">
        <f t="shared" si="55"/>
        <v>255000</v>
      </c>
    </row>
    <row r="124" spans="1:16" s="43" customFormat="1" ht="36.75" customHeight="1">
      <c r="A124" s="44">
        <v>11</v>
      </c>
      <c r="B124" s="53" t="s">
        <v>175</v>
      </c>
      <c r="C124" s="46">
        <v>85000</v>
      </c>
      <c r="D124" s="47">
        <v>18</v>
      </c>
      <c r="E124" s="48">
        <f t="shared" si="50"/>
        <v>1</v>
      </c>
      <c r="F124" s="49">
        <f t="shared" si="48"/>
        <v>85000</v>
      </c>
      <c r="G124" s="50">
        <v>19</v>
      </c>
      <c r="H124" s="48">
        <f t="shared" si="51"/>
        <v>1</v>
      </c>
      <c r="I124" s="49">
        <f t="shared" si="49"/>
        <v>85000</v>
      </c>
      <c r="J124" s="50">
        <v>20</v>
      </c>
      <c r="K124" s="48">
        <f t="shared" si="52"/>
        <v>1</v>
      </c>
      <c r="L124" s="49">
        <f t="shared" si="53"/>
        <v>85000</v>
      </c>
      <c r="M124" s="49">
        <f t="shared" si="54"/>
        <v>255000</v>
      </c>
      <c r="N124" s="49"/>
      <c r="O124" s="49"/>
      <c r="P124" s="49">
        <f t="shared" si="55"/>
        <v>255000</v>
      </c>
    </row>
    <row r="125" spans="1:16" s="43" customFormat="1" ht="36.75" customHeight="1">
      <c r="A125" s="44">
        <v>12</v>
      </c>
      <c r="B125" s="53" t="s">
        <v>176</v>
      </c>
      <c r="C125" s="46">
        <v>85000</v>
      </c>
      <c r="D125" s="47">
        <v>19</v>
      </c>
      <c r="E125" s="48">
        <f t="shared" si="50"/>
        <v>1</v>
      </c>
      <c r="F125" s="49">
        <f t="shared" si="48"/>
        <v>85000</v>
      </c>
      <c r="G125" s="50">
        <v>21</v>
      </c>
      <c r="H125" s="48">
        <f t="shared" si="51"/>
        <v>1</v>
      </c>
      <c r="I125" s="49">
        <f t="shared" si="49"/>
        <v>85000</v>
      </c>
      <c r="J125" s="50">
        <v>21</v>
      </c>
      <c r="K125" s="48">
        <f t="shared" si="52"/>
        <v>1</v>
      </c>
      <c r="L125" s="49">
        <f t="shared" si="53"/>
        <v>85000</v>
      </c>
      <c r="M125" s="49">
        <f t="shared" si="54"/>
        <v>255000</v>
      </c>
      <c r="N125" s="49"/>
      <c r="O125" s="49"/>
      <c r="P125" s="49">
        <f t="shared" si="55"/>
        <v>255000</v>
      </c>
    </row>
    <row r="126" spans="1:16" s="43" customFormat="1" ht="36.75" customHeight="1">
      <c r="A126" s="44">
        <v>13</v>
      </c>
      <c r="B126" s="53" t="s">
        <v>177</v>
      </c>
      <c r="C126" s="46">
        <v>85000</v>
      </c>
      <c r="D126" s="47">
        <v>16</v>
      </c>
      <c r="E126" s="48">
        <f t="shared" si="50"/>
        <v>1</v>
      </c>
      <c r="F126" s="49">
        <f t="shared" si="48"/>
        <v>85000</v>
      </c>
      <c r="G126" s="50">
        <v>12</v>
      </c>
      <c r="H126" s="48">
        <f t="shared" si="51"/>
        <v>0.75</v>
      </c>
      <c r="I126" s="49">
        <f t="shared" si="49"/>
        <v>63750</v>
      </c>
      <c r="J126" s="50">
        <v>19</v>
      </c>
      <c r="K126" s="48">
        <f t="shared" si="52"/>
        <v>1</v>
      </c>
      <c r="L126" s="49">
        <f t="shared" si="53"/>
        <v>85000</v>
      </c>
      <c r="M126" s="49">
        <f t="shared" si="54"/>
        <v>233750</v>
      </c>
      <c r="N126" s="49"/>
      <c r="O126" s="49"/>
      <c r="P126" s="49">
        <f t="shared" si="55"/>
        <v>233750</v>
      </c>
    </row>
    <row r="127" spans="1:16" s="43" customFormat="1" ht="36.75" customHeight="1">
      <c r="A127" s="44">
        <v>14</v>
      </c>
      <c r="B127" s="53" t="s">
        <v>178</v>
      </c>
      <c r="C127" s="46">
        <v>85000</v>
      </c>
      <c r="D127" s="47">
        <v>15</v>
      </c>
      <c r="E127" s="48">
        <f t="shared" si="50"/>
        <v>0.75</v>
      </c>
      <c r="F127" s="49">
        <f t="shared" si="48"/>
        <v>63750</v>
      </c>
      <c r="G127" s="50">
        <v>20</v>
      </c>
      <c r="H127" s="48">
        <f t="shared" si="51"/>
        <v>1</v>
      </c>
      <c r="I127" s="49">
        <f t="shared" si="49"/>
        <v>85000</v>
      </c>
      <c r="J127" s="50">
        <v>20</v>
      </c>
      <c r="K127" s="48">
        <f t="shared" si="52"/>
        <v>1</v>
      </c>
      <c r="L127" s="49">
        <f t="shared" si="53"/>
        <v>85000</v>
      </c>
      <c r="M127" s="49">
        <f t="shared" si="54"/>
        <v>233750</v>
      </c>
      <c r="N127" s="49"/>
      <c r="O127" s="49"/>
      <c r="P127" s="49">
        <f t="shared" si="55"/>
        <v>233750</v>
      </c>
    </row>
    <row r="128" spans="1:16" s="43" customFormat="1" ht="36.75" customHeight="1">
      <c r="A128" s="44">
        <v>15</v>
      </c>
      <c r="B128" s="53" t="s">
        <v>179</v>
      </c>
      <c r="C128" s="46">
        <v>85000</v>
      </c>
      <c r="D128" s="47">
        <v>19</v>
      </c>
      <c r="E128" s="48">
        <f t="shared" si="50"/>
        <v>1</v>
      </c>
      <c r="F128" s="49">
        <f t="shared" si="48"/>
        <v>85000</v>
      </c>
      <c r="G128" s="50">
        <v>20</v>
      </c>
      <c r="H128" s="48">
        <f t="shared" si="51"/>
        <v>1</v>
      </c>
      <c r="I128" s="49">
        <f t="shared" si="49"/>
        <v>85000</v>
      </c>
      <c r="J128" s="50">
        <v>21</v>
      </c>
      <c r="K128" s="48">
        <f t="shared" si="52"/>
        <v>1</v>
      </c>
      <c r="L128" s="49">
        <f t="shared" si="53"/>
        <v>85000</v>
      </c>
      <c r="M128" s="49">
        <f t="shared" si="54"/>
        <v>255000</v>
      </c>
      <c r="N128" s="49"/>
      <c r="O128" s="49"/>
      <c r="P128" s="49">
        <f t="shared" si="55"/>
        <v>255000</v>
      </c>
    </row>
    <row r="129" spans="1:16" s="43" customFormat="1" ht="36.75" customHeight="1">
      <c r="A129" s="44">
        <v>16</v>
      </c>
      <c r="B129" s="53" t="s">
        <v>180</v>
      </c>
      <c r="C129" s="46">
        <v>85000</v>
      </c>
      <c r="D129" s="47">
        <v>15</v>
      </c>
      <c r="E129" s="48">
        <f t="shared" si="50"/>
        <v>0.75</v>
      </c>
      <c r="F129" s="49">
        <f t="shared" si="48"/>
        <v>63750</v>
      </c>
      <c r="G129" s="50">
        <v>16</v>
      </c>
      <c r="H129" s="48">
        <f t="shared" si="51"/>
        <v>1</v>
      </c>
      <c r="I129" s="49">
        <f t="shared" si="49"/>
        <v>85000</v>
      </c>
      <c r="J129" s="50">
        <v>18</v>
      </c>
      <c r="K129" s="48">
        <f t="shared" si="52"/>
        <v>1</v>
      </c>
      <c r="L129" s="49">
        <f t="shared" si="53"/>
        <v>85000</v>
      </c>
      <c r="M129" s="49">
        <f t="shared" si="54"/>
        <v>233750</v>
      </c>
      <c r="N129" s="49"/>
      <c r="O129" s="49"/>
      <c r="P129" s="49">
        <f t="shared" si="55"/>
        <v>233750</v>
      </c>
    </row>
    <row r="130" spans="1:16" s="43" customFormat="1" ht="36.75" customHeight="1">
      <c r="A130" s="44">
        <v>17</v>
      </c>
      <c r="B130" s="53" t="s">
        <v>181</v>
      </c>
      <c r="C130" s="46">
        <v>85000</v>
      </c>
      <c r="D130" s="47">
        <v>14</v>
      </c>
      <c r="E130" s="48">
        <f t="shared" si="50"/>
        <v>0.75</v>
      </c>
      <c r="F130" s="49">
        <f t="shared" si="48"/>
        <v>63750</v>
      </c>
      <c r="G130" s="50">
        <v>16</v>
      </c>
      <c r="H130" s="48">
        <f t="shared" si="51"/>
        <v>1</v>
      </c>
      <c r="I130" s="49">
        <f t="shared" si="49"/>
        <v>85000</v>
      </c>
      <c r="J130" s="50">
        <v>17</v>
      </c>
      <c r="K130" s="48">
        <f t="shared" si="52"/>
        <v>1</v>
      </c>
      <c r="L130" s="49">
        <f t="shared" si="53"/>
        <v>85000</v>
      </c>
      <c r="M130" s="49">
        <f t="shared" si="54"/>
        <v>233750</v>
      </c>
      <c r="N130" s="49"/>
      <c r="O130" s="49"/>
      <c r="P130" s="49">
        <f t="shared" si="55"/>
        <v>233750</v>
      </c>
    </row>
    <row r="131" spans="1:16" s="43" customFormat="1" ht="36.75" customHeight="1">
      <c r="A131" s="44">
        <v>18</v>
      </c>
      <c r="B131" s="53" t="s">
        <v>182</v>
      </c>
      <c r="C131" s="46">
        <v>85000</v>
      </c>
      <c r="D131" s="47">
        <v>14</v>
      </c>
      <c r="E131" s="48">
        <f t="shared" si="50"/>
        <v>0.75</v>
      </c>
      <c r="F131" s="49">
        <f t="shared" si="48"/>
        <v>63750</v>
      </c>
      <c r="G131" s="50">
        <v>21</v>
      </c>
      <c r="H131" s="48">
        <f t="shared" si="51"/>
        <v>1</v>
      </c>
      <c r="I131" s="49">
        <f t="shared" si="49"/>
        <v>85000</v>
      </c>
      <c r="J131" s="50">
        <v>21</v>
      </c>
      <c r="K131" s="48">
        <f t="shared" si="52"/>
        <v>1</v>
      </c>
      <c r="L131" s="49">
        <f t="shared" si="53"/>
        <v>85000</v>
      </c>
      <c r="M131" s="49">
        <f t="shared" si="54"/>
        <v>233750</v>
      </c>
      <c r="N131" s="49"/>
      <c r="O131" s="49"/>
      <c r="P131" s="49">
        <f t="shared" si="55"/>
        <v>233750</v>
      </c>
    </row>
    <row r="132" spans="1:16" s="43" customFormat="1" ht="36.75" customHeight="1">
      <c r="A132" s="44">
        <v>19</v>
      </c>
      <c r="B132" s="53" t="s">
        <v>183</v>
      </c>
      <c r="C132" s="46">
        <v>85000</v>
      </c>
      <c r="D132" s="47">
        <v>13</v>
      </c>
      <c r="E132" s="48">
        <f t="shared" si="50"/>
        <v>0.75</v>
      </c>
      <c r="F132" s="49">
        <f t="shared" si="48"/>
        <v>63750</v>
      </c>
      <c r="G132" s="50">
        <v>20</v>
      </c>
      <c r="H132" s="48">
        <f t="shared" si="51"/>
        <v>1</v>
      </c>
      <c r="I132" s="49">
        <f t="shared" si="49"/>
        <v>85000</v>
      </c>
      <c r="J132" s="50">
        <v>21</v>
      </c>
      <c r="K132" s="48">
        <f t="shared" si="52"/>
        <v>1</v>
      </c>
      <c r="L132" s="49">
        <f t="shared" si="53"/>
        <v>85000</v>
      </c>
      <c r="M132" s="49">
        <f t="shared" si="54"/>
        <v>233750</v>
      </c>
      <c r="N132" s="49"/>
      <c r="O132" s="49"/>
      <c r="P132" s="49">
        <f t="shared" si="55"/>
        <v>233750</v>
      </c>
    </row>
    <row r="133" spans="1:16" s="43" customFormat="1" ht="36.75" customHeight="1">
      <c r="A133" s="44">
        <v>20</v>
      </c>
      <c r="B133" s="53" t="s">
        <v>184</v>
      </c>
      <c r="C133" s="46">
        <v>85000</v>
      </c>
      <c r="D133" s="47">
        <v>11</v>
      </c>
      <c r="E133" s="48">
        <f t="shared" si="50"/>
        <v>0.75</v>
      </c>
      <c r="F133" s="49">
        <f t="shared" si="48"/>
        <v>63750</v>
      </c>
      <c r="G133" s="50">
        <v>19</v>
      </c>
      <c r="H133" s="48">
        <f t="shared" si="51"/>
        <v>1</v>
      </c>
      <c r="I133" s="49">
        <f t="shared" si="49"/>
        <v>85000</v>
      </c>
      <c r="J133" s="50">
        <v>19</v>
      </c>
      <c r="K133" s="48">
        <f t="shared" si="52"/>
        <v>1</v>
      </c>
      <c r="L133" s="49">
        <f t="shared" si="53"/>
        <v>85000</v>
      </c>
      <c r="M133" s="49">
        <f t="shared" si="54"/>
        <v>233750</v>
      </c>
      <c r="N133" s="49"/>
      <c r="O133" s="49"/>
      <c r="P133" s="49">
        <f t="shared" si="55"/>
        <v>233750</v>
      </c>
    </row>
    <row r="134" spans="1:16" s="43" customFormat="1" ht="36.75" customHeight="1">
      <c r="A134" s="44">
        <v>21</v>
      </c>
      <c r="B134" s="53" t="s">
        <v>81</v>
      </c>
      <c r="C134" s="46">
        <v>85000</v>
      </c>
      <c r="D134" s="47">
        <v>12</v>
      </c>
      <c r="E134" s="48">
        <f t="shared" si="50"/>
        <v>0.75</v>
      </c>
      <c r="F134" s="49">
        <f t="shared" si="48"/>
        <v>63750</v>
      </c>
      <c r="G134" s="50">
        <v>21</v>
      </c>
      <c r="H134" s="48">
        <f t="shared" si="51"/>
        <v>1</v>
      </c>
      <c r="I134" s="49">
        <f t="shared" si="49"/>
        <v>85000</v>
      </c>
      <c r="J134" s="50">
        <v>20</v>
      </c>
      <c r="K134" s="48">
        <f t="shared" si="52"/>
        <v>1</v>
      </c>
      <c r="L134" s="49">
        <f t="shared" si="53"/>
        <v>85000</v>
      </c>
      <c r="M134" s="49">
        <f t="shared" si="54"/>
        <v>233750</v>
      </c>
      <c r="N134" s="49"/>
      <c r="O134" s="49"/>
      <c r="P134" s="49">
        <f t="shared" si="55"/>
        <v>233750</v>
      </c>
    </row>
    <row r="135" spans="1:16" s="43" customFormat="1" ht="36.75" customHeight="1">
      <c r="A135" s="44">
        <v>22</v>
      </c>
      <c r="B135" s="37" t="s">
        <v>185</v>
      </c>
      <c r="C135" s="46">
        <v>85000</v>
      </c>
      <c r="D135" s="47">
        <v>10</v>
      </c>
      <c r="E135" s="48">
        <f t="shared" si="50"/>
        <v>0.5</v>
      </c>
      <c r="F135" s="49">
        <f t="shared" si="48"/>
        <v>42500</v>
      </c>
      <c r="G135" s="50">
        <v>20</v>
      </c>
      <c r="H135" s="48">
        <f t="shared" si="51"/>
        <v>1</v>
      </c>
      <c r="I135" s="49">
        <f t="shared" si="49"/>
        <v>85000</v>
      </c>
      <c r="J135" s="50">
        <v>21</v>
      </c>
      <c r="K135" s="48">
        <f t="shared" si="52"/>
        <v>1</v>
      </c>
      <c r="L135" s="49">
        <f t="shared" si="53"/>
        <v>85000</v>
      </c>
      <c r="M135" s="49">
        <f t="shared" si="54"/>
        <v>212500</v>
      </c>
      <c r="N135" s="49"/>
      <c r="O135" s="49"/>
      <c r="P135" s="49">
        <f t="shared" si="55"/>
        <v>212500</v>
      </c>
    </row>
    <row r="136" spans="1:16" s="43" customFormat="1" ht="36.75" customHeight="1">
      <c r="A136" s="44">
        <v>23</v>
      </c>
      <c r="B136" s="37" t="s">
        <v>186</v>
      </c>
      <c r="C136" s="46">
        <v>85000</v>
      </c>
      <c r="D136" s="47">
        <v>17</v>
      </c>
      <c r="E136" s="48">
        <f t="shared" si="50"/>
        <v>1</v>
      </c>
      <c r="F136" s="49">
        <f t="shared" si="48"/>
        <v>85000</v>
      </c>
      <c r="G136" s="50">
        <v>21</v>
      </c>
      <c r="H136" s="48">
        <f t="shared" si="51"/>
        <v>1</v>
      </c>
      <c r="I136" s="49">
        <f t="shared" si="49"/>
        <v>85000</v>
      </c>
      <c r="J136" s="50">
        <v>21</v>
      </c>
      <c r="K136" s="48">
        <f t="shared" si="52"/>
        <v>1</v>
      </c>
      <c r="L136" s="49">
        <f t="shared" si="53"/>
        <v>85000</v>
      </c>
      <c r="M136" s="49">
        <f t="shared" si="54"/>
        <v>255000</v>
      </c>
      <c r="N136" s="49"/>
      <c r="O136" s="49"/>
      <c r="P136" s="49">
        <f t="shared" si="55"/>
        <v>255000</v>
      </c>
    </row>
    <row r="137" spans="1:16" s="43" customFormat="1" ht="36.75" customHeight="1">
      <c r="A137" s="44">
        <v>24</v>
      </c>
      <c r="B137" s="37" t="s">
        <v>187</v>
      </c>
      <c r="C137" s="46">
        <v>85000</v>
      </c>
      <c r="D137" s="42">
        <v>13</v>
      </c>
      <c r="E137" s="48">
        <f t="shared" si="50"/>
        <v>0.75</v>
      </c>
      <c r="F137" s="49">
        <f t="shared" si="48"/>
        <v>63750</v>
      </c>
      <c r="G137" s="42">
        <v>19</v>
      </c>
      <c r="H137" s="48">
        <f t="shared" si="51"/>
        <v>1</v>
      </c>
      <c r="I137" s="49">
        <f t="shared" si="49"/>
        <v>85000</v>
      </c>
      <c r="J137" s="50">
        <v>21</v>
      </c>
      <c r="K137" s="48">
        <f t="shared" si="52"/>
        <v>1</v>
      </c>
      <c r="L137" s="49">
        <f t="shared" si="53"/>
        <v>85000</v>
      </c>
      <c r="M137" s="49">
        <f t="shared" si="54"/>
        <v>233750</v>
      </c>
      <c r="N137" s="49"/>
      <c r="O137" s="49">
        <f>M137/2</f>
        <v>116875</v>
      </c>
      <c r="P137" s="49">
        <f t="shared" si="55"/>
        <v>116875</v>
      </c>
    </row>
    <row r="138" spans="1:16" s="43" customFormat="1" ht="36.75" customHeight="1">
      <c r="A138" s="40">
        <v>7</v>
      </c>
      <c r="B138" s="41" t="s">
        <v>54</v>
      </c>
      <c r="C138" s="42"/>
      <c r="D138" s="42"/>
      <c r="E138" s="42"/>
      <c r="F138" s="42">
        <f>SUM(F139:F168)</f>
        <v>2295000</v>
      </c>
      <c r="G138" s="42"/>
      <c r="H138" s="42"/>
      <c r="I138" s="42">
        <f>SUM(I139:I168)</f>
        <v>2401250</v>
      </c>
      <c r="J138" s="42"/>
      <c r="K138" s="42"/>
      <c r="L138" s="42">
        <f>SUM(L139:L168)</f>
        <v>2401250</v>
      </c>
      <c r="M138" s="42">
        <f>SUM(M139:M168)</f>
        <v>7097500</v>
      </c>
      <c r="N138" s="42">
        <f>SUM(N139:N168)</f>
        <v>0</v>
      </c>
      <c r="O138" s="42">
        <f>SUM(O139:O168)</f>
        <v>0</v>
      </c>
      <c r="P138" s="42">
        <f>SUM(P139:P168)</f>
        <v>7097500</v>
      </c>
    </row>
    <row r="139" spans="1:16" s="43" customFormat="1" ht="36.75" customHeight="1">
      <c r="A139" s="44">
        <v>1</v>
      </c>
      <c r="B139" s="36" t="s">
        <v>188</v>
      </c>
      <c r="C139" s="46">
        <v>85000</v>
      </c>
      <c r="D139" s="47">
        <v>9</v>
      </c>
      <c r="E139" s="48">
        <f>IF(D139=0,0,IF(D139&lt;=5,0.25,IF(D139&lt;=10,0.5,IF(D139&lt;=15,0.75,1))))</f>
        <v>0.5</v>
      </c>
      <c r="F139" s="49">
        <f aca="true" t="shared" si="56" ref="F139:F168">C139*E139</f>
        <v>42500</v>
      </c>
      <c r="G139" s="50">
        <v>20</v>
      </c>
      <c r="H139" s="48">
        <f>IF(G139=0,0,IF(G139&lt;=5,0.25,IF(G139&lt;=10,0.5,IF(G139&lt;=15,0.75,1))))</f>
        <v>1</v>
      </c>
      <c r="I139" s="49">
        <f aca="true" t="shared" si="57" ref="I139:I168">C139*H139</f>
        <v>85000</v>
      </c>
      <c r="J139" s="50">
        <v>17</v>
      </c>
      <c r="K139" s="48">
        <f>IF(J139=0,0,IF(J139&lt;=5,0.25,IF(J139&lt;=10,0.5,IF(J139&lt;=15,0.75,1))))</f>
        <v>1</v>
      </c>
      <c r="L139" s="49">
        <f>C139*K139</f>
        <v>85000</v>
      </c>
      <c r="M139" s="49">
        <f>L139+I139+F139</f>
        <v>212500</v>
      </c>
      <c r="N139" s="49"/>
      <c r="O139" s="49"/>
      <c r="P139" s="49">
        <f>M139-N139-O139</f>
        <v>212500</v>
      </c>
    </row>
    <row r="140" spans="1:16" s="43" customFormat="1" ht="36.75" customHeight="1">
      <c r="A140" s="44">
        <v>2</v>
      </c>
      <c r="B140" s="36" t="s">
        <v>189</v>
      </c>
      <c r="C140" s="46">
        <v>85000</v>
      </c>
      <c r="D140" s="47">
        <v>18</v>
      </c>
      <c r="E140" s="48">
        <f aca="true" t="shared" si="58" ref="E140:E168">IF(D140=0,0,IF(D140&lt;=5,0.25,IF(D140&lt;=10,0.5,IF(D140&lt;=15,0.75,1))))</f>
        <v>1</v>
      </c>
      <c r="F140" s="49">
        <f t="shared" si="56"/>
        <v>85000</v>
      </c>
      <c r="G140" s="50">
        <v>21</v>
      </c>
      <c r="H140" s="48">
        <f aca="true" t="shared" si="59" ref="H140:H168">IF(G140=0,0,IF(G140&lt;=5,0.25,IF(G140&lt;=10,0.5,IF(G140&lt;=15,0.75,1))))</f>
        <v>1</v>
      </c>
      <c r="I140" s="49">
        <f t="shared" si="57"/>
        <v>85000</v>
      </c>
      <c r="J140" s="50">
        <v>20</v>
      </c>
      <c r="K140" s="48">
        <f aca="true" t="shared" si="60" ref="K140:K168">IF(J140=0,0,IF(J140&lt;=5,0.25,IF(J140&lt;=10,0.5,IF(J140&lt;=15,0.75,1))))</f>
        <v>1</v>
      </c>
      <c r="L140" s="49">
        <f aca="true" t="shared" si="61" ref="L140:L168">C140*K140</f>
        <v>85000</v>
      </c>
      <c r="M140" s="49">
        <f aca="true" t="shared" si="62" ref="M140:M168">L140+I140+F140</f>
        <v>255000</v>
      </c>
      <c r="N140" s="49"/>
      <c r="O140" s="49"/>
      <c r="P140" s="49">
        <f aca="true" t="shared" si="63" ref="P140:P168">M140-N140-O140</f>
        <v>255000</v>
      </c>
    </row>
    <row r="141" spans="1:16" s="43" customFormat="1" ht="36.75" customHeight="1">
      <c r="A141" s="44">
        <v>3</v>
      </c>
      <c r="B141" s="36" t="s">
        <v>190</v>
      </c>
      <c r="C141" s="46">
        <v>85000</v>
      </c>
      <c r="D141" s="47">
        <v>18</v>
      </c>
      <c r="E141" s="48">
        <f t="shared" si="58"/>
        <v>1</v>
      </c>
      <c r="F141" s="49">
        <f t="shared" si="56"/>
        <v>85000</v>
      </c>
      <c r="G141" s="50">
        <v>19</v>
      </c>
      <c r="H141" s="48">
        <f t="shared" si="59"/>
        <v>1</v>
      </c>
      <c r="I141" s="49">
        <f t="shared" si="57"/>
        <v>85000</v>
      </c>
      <c r="J141" s="50">
        <v>21</v>
      </c>
      <c r="K141" s="48">
        <f t="shared" si="60"/>
        <v>1</v>
      </c>
      <c r="L141" s="49">
        <f t="shared" si="61"/>
        <v>85000</v>
      </c>
      <c r="M141" s="49">
        <f t="shared" si="62"/>
        <v>255000</v>
      </c>
      <c r="N141" s="49"/>
      <c r="O141" s="49"/>
      <c r="P141" s="49">
        <f t="shared" si="63"/>
        <v>255000</v>
      </c>
    </row>
    <row r="142" spans="1:16" s="43" customFormat="1" ht="36.75" customHeight="1">
      <c r="A142" s="44">
        <v>4</v>
      </c>
      <c r="B142" s="36" t="s">
        <v>191</v>
      </c>
      <c r="C142" s="46">
        <v>85000</v>
      </c>
      <c r="D142" s="47">
        <v>15</v>
      </c>
      <c r="E142" s="48">
        <f t="shared" si="58"/>
        <v>0.75</v>
      </c>
      <c r="F142" s="49">
        <f t="shared" si="56"/>
        <v>63750</v>
      </c>
      <c r="G142" s="50">
        <v>20</v>
      </c>
      <c r="H142" s="48">
        <f t="shared" si="59"/>
        <v>1</v>
      </c>
      <c r="I142" s="49">
        <f t="shared" si="57"/>
        <v>85000</v>
      </c>
      <c r="J142" s="50">
        <v>13</v>
      </c>
      <c r="K142" s="48">
        <f t="shared" si="60"/>
        <v>0.75</v>
      </c>
      <c r="L142" s="49">
        <f t="shared" si="61"/>
        <v>63750</v>
      </c>
      <c r="M142" s="49">
        <f t="shared" si="62"/>
        <v>212500</v>
      </c>
      <c r="N142" s="49"/>
      <c r="O142" s="49"/>
      <c r="P142" s="49">
        <f t="shared" si="63"/>
        <v>212500</v>
      </c>
    </row>
    <row r="143" spans="1:16" s="43" customFormat="1" ht="36.75" customHeight="1">
      <c r="A143" s="44">
        <v>5</v>
      </c>
      <c r="B143" s="36" t="s">
        <v>192</v>
      </c>
      <c r="C143" s="46">
        <v>85000</v>
      </c>
      <c r="D143" s="47">
        <v>15</v>
      </c>
      <c r="E143" s="48">
        <f t="shared" si="58"/>
        <v>0.75</v>
      </c>
      <c r="F143" s="49">
        <f t="shared" si="56"/>
        <v>63750</v>
      </c>
      <c r="G143" s="50">
        <v>21</v>
      </c>
      <c r="H143" s="48">
        <f t="shared" si="59"/>
        <v>1</v>
      </c>
      <c r="I143" s="49">
        <f t="shared" si="57"/>
        <v>85000</v>
      </c>
      <c r="J143" s="50">
        <v>21</v>
      </c>
      <c r="K143" s="48">
        <f t="shared" si="60"/>
        <v>1</v>
      </c>
      <c r="L143" s="49">
        <f t="shared" si="61"/>
        <v>85000</v>
      </c>
      <c r="M143" s="49">
        <f t="shared" si="62"/>
        <v>233750</v>
      </c>
      <c r="N143" s="49"/>
      <c r="O143" s="49"/>
      <c r="P143" s="49">
        <f t="shared" si="63"/>
        <v>233750</v>
      </c>
    </row>
    <row r="144" spans="1:16" s="43" customFormat="1" ht="36.75" customHeight="1">
      <c r="A144" s="44">
        <v>6</v>
      </c>
      <c r="B144" s="36" t="s">
        <v>161</v>
      </c>
      <c r="C144" s="46">
        <v>85000</v>
      </c>
      <c r="D144" s="47">
        <v>17</v>
      </c>
      <c r="E144" s="48">
        <f t="shared" si="58"/>
        <v>1</v>
      </c>
      <c r="F144" s="49">
        <f t="shared" si="56"/>
        <v>85000</v>
      </c>
      <c r="G144" s="50">
        <v>17</v>
      </c>
      <c r="H144" s="48">
        <f t="shared" si="59"/>
        <v>1</v>
      </c>
      <c r="I144" s="49">
        <f t="shared" si="57"/>
        <v>85000</v>
      </c>
      <c r="J144" s="50">
        <v>15</v>
      </c>
      <c r="K144" s="48">
        <f t="shared" si="60"/>
        <v>0.75</v>
      </c>
      <c r="L144" s="49">
        <f t="shared" si="61"/>
        <v>63750</v>
      </c>
      <c r="M144" s="49">
        <f t="shared" si="62"/>
        <v>233750</v>
      </c>
      <c r="N144" s="49"/>
      <c r="O144" s="49"/>
      <c r="P144" s="49">
        <f t="shared" si="63"/>
        <v>233750</v>
      </c>
    </row>
    <row r="145" spans="1:16" s="43" customFormat="1" ht="36.75" customHeight="1">
      <c r="A145" s="44">
        <v>7</v>
      </c>
      <c r="B145" s="36" t="s">
        <v>193</v>
      </c>
      <c r="C145" s="46">
        <v>85000</v>
      </c>
      <c r="D145" s="47">
        <v>17</v>
      </c>
      <c r="E145" s="48">
        <f t="shared" si="58"/>
        <v>1</v>
      </c>
      <c r="F145" s="49">
        <f t="shared" si="56"/>
        <v>85000</v>
      </c>
      <c r="G145" s="50">
        <v>20</v>
      </c>
      <c r="H145" s="48">
        <f t="shared" si="59"/>
        <v>1</v>
      </c>
      <c r="I145" s="49">
        <f t="shared" si="57"/>
        <v>85000</v>
      </c>
      <c r="J145" s="50">
        <v>19</v>
      </c>
      <c r="K145" s="48">
        <f t="shared" si="60"/>
        <v>1</v>
      </c>
      <c r="L145" s="49">
        <f t="shared" si="61"/>
        <v>85000</v>
      </c>
      <c r="M145" s="49">
        <f t="shared" si="62"/>
        <v>255000</v>
      </c>
      <c r="N145" s="49"/>
      <c r="O145" s="49"/>
      <c r="P145" s="49">
        <f t="shared" si="63"/>
        <v>255000</v>
      </c>
    </row>
    <row r="146" spans="1:16" s="43" customFormat="1" ht="36.75" customHeight="1">
      <c r="A146" s="44">
        <v>8</v>
      </c>
      <c r="B146" s="36" t="s">
        <v>194</v>
      </c>
      <c r="C146" s="46">
        <v>85000</v>
      </c>
      <c r="D146" s="47">
        <v>19</v>
      </c>
      <c r="E146" s="48">
        <f t="shared" si="58"/>
        <v>1</v>
      </c>
      <c r="F146" s="49">
        <f t="shared" si="56"/>
        <v>85000</v>
      </c>
      <c r="G146" s="50">
        <v>21</v>
      </c>
      <c r="H146" s="48">
        <f t="shared" si="59"/>
        <v>1</v>
      </c>
      <c r="I146" s="49">
        <f t="shared" si="57"/>
        <v>85000</v>
      </c>
      <c r="J146" s="50">
        <v>21</v>
      </c>
      <c r="K146" s="48">
        <f t="shared" si="60"/>
        <v>1</v>
      </c>
      <c r="L146" s="49">
        <f t="shared" si="61"/>
        <v>85000</v>
      </c>
      <c r="M146" s="49">
        <f t="shared" si="62"/>
        <v>255000</v>
      </c>
      <c r="N146" s="49"/>
      <c r="O146" s="49"/>
      <c r="P146" s="49">
        <f t="shared" si="63"/>
        <v>255000</v>
      </c>
    </row>
    <row r="147" spans="1:16" s="43" customFormat="1" ht="36.75" customHeight="1">
      <c r="A147" s="44">
        <v>9</v>
      </c>
      <c r="B147" s="36" t="s">
        <v>195</v>
      </c>
      <c r="C147" s="46">
        <v>85000</v>
      </c>
      <c r="D147" s="47">
        <v>19</v>
      </c>
      <c r="E147" s="48">
        <f t="shared" si="58"/>
        <v>1</v>
      </c>
      <c r="F147" s="49">
        <f t="shared" si="56"/>
        <v>85000</v>
      </c>
      <c r="G147" s="50">
        <v>20</v>
      </c>
      <c r="H147" s="48">
        <f t="shared" si="59"/>
        <v>1</v>
      </c>
      <c r="I147" s="49">
        <f t="shared" si="57"/>
        <v>85000</v>
      </c>
      <c r="J147" s="50">
        <v>20</v>
      </c>
      <c r="K147" s="48">
        <f t="shared" si="60"/>
        <v>1</v>
      </c>
      <c r="L147" s="49">
        <f t="shared" si="61"/>
        <v>85000</v>
      </c>
      <c r="M147" s="49">
        <f t="shared" si="62"/>
        <v>255000</v>
      </c>
      <c r="N147" s="49"/>
      <c r="O147" s="49"/>
      <c r="P147" s="49">
        <f t="shared" si="63"/>
        <v>255000</v>
      </c>
    </row>
    <row r="148" spans="1:16" s="43" customFormat="1" ht="36.75" customHeight="1">
      <c r="A148" s="44">
        <v>10</v>
      </c>
      <c r="B148" s="36" t="s">
        <v>196</v>
      </c>
      <c r="C148" s="46">
        <v>85000</v>
      </c>
      <c r="D148" s="47">
        <v>19</v>
      </c>
      <c r="E148" s="48">
        <f t="shared" si="58"/>
        <v>1</v>
      </c>
      <c r="F148" s="49">
        <f t="shared" si="56"/>
        <v>85000</v>
      </c>
      <c r="G148" s="50">
        <v>21</v>
      </c>
      <c r="H148" s="48">
        <f t="shared" si="59"/>
        <v>1</v>
      </c>
      <c r="I148" s="49">
        <f t="shared" si="57"/>
        <v>85000</v>
      </c>
      <c r="J148" s="50">
        <v>21</v>
      </c>
      <c r="K148" s="48">
        <f t="shared" si="60"/>
        <v>1</v>
      </c>
      <c r="L148" s="49">
        <f t="shared" si="61"/>
        <v>85000</v>
      </c>
      <c r="M148" s="49">
        <f t="shared" si="62"/>
        <v>255000</v>
      </c>
      <c r="N148" s="49"/>
      <c r="O148" s="49"/>
      <c r="P148" s="49">
        <f t="shared" si="63"/>
        <v>255000</v>
      </c>
    </row>
    <row r="149" spans="1:16" s="43" customFormat="1" ht="36.75" customHeight="1">
      <c r="A149" s="44">
        <v>11</v>
      </c>
      <c r="B149" s="36" t="s">
        <v>197</v>
      </c>
      <c r="C149" s="46">
        <v>85000</v>
      </c>
      <c r="D149" s="47">
        <v>14</v>
      </c>
      <c r="E149" s="48">
        <f t="shared" si="58"/>
        <v>0.75</v>
      </c>
      <c r="F149" s="49">
        <f t="shared" si="56"/>
        <v>63750</v>
      </c>
      <c r="G149" s="50">
        <v>20</v>
      </c>
      <c r="H149" s="48">
        <f t="shared" si="59"/>
        <v>1</v>
      </c>
      <c r="I149" s="49">
        <f t="shared" si="57"/>
        <v>85000</v>
      </c>
      <c r="J149" s="50">
        <v>20</v>
      </c>
      <c r="K149" s="48">
        <f t="shared" si="60"/>
        <v>1</v>
      </c>
      <c r="L149" s="49">
        <f t="shared" si="61"/>
        <v>85000</v>
      </c>
      <c r="M149" s="49">
        <f t="shared" si="62"/>
        <v>233750</v>
      </c>
      <c r="N149" s="49"/>
      <c r="O149" s="49"/>
      <c r="P149" s="49">
        <f t="shared" si="63"/>
        <v>233750</v>
      </c>
    </row>
    <row r="150" spans="1:16" s="43" customFormat="1" ht="36.75" customHeight="1">
      <c r="A150" s="44">
        <v>12</v>
      </c>
      <c r="B150" s="36" t="s">
        <v>198</v>
      </c>
      <c r="C150" s="46">
        <v>85000</v>
      </c>
      <c r="D150" s="47">
        <v>14</v>
      </c>
      <c r="E150" s="48">
        <f t="shared" si="58"/>
        <v>0.75</v>
      </c>
      <c r="F150" s="49">
        <f t="shared" si="56"/>
        <v>63750</v>
      </c>
      <c r="G150" s="50">
        <v>18</v>
      </c>
      <c r="H150" s="48">
        <f t="shared" si="59"/>
        <v>1</v>
      </c>
      <c r="I150" s="49">
        <f t="shared" si="57"/>
        <v>85000</v>
      </c>
      <c r="J150" s="50">
        <v>18</v>
      </c>
      <c r="K150" s="48">
        <f t="shared" si="60"/>
        <v>1</v>
      </c>
      <c r="L150" s="49">
        <f t="shared" si="61"/>
        <v>85000</v>
      </c>
      <c r="M150" s="49">
        <f t="shared" si="62"/>
        <v>233750</v>
      </c>
      <c r="N150" s="49"/>
      <c r="O150" s="49"/>
      <c r="P150" s="49">
        <f t="shared" si="63"/>
        <v>233750</v>
      </c>
    </row>
    <row r="151" spans="1:16" s="43" customFormat="1" ht="36.75" customHeight="1">
      <c r="A151" s="44">
        <v>13</v>
      </c>
      <c r="B151" s="36" t="s">
        <v>199</v>
      </c>
      <c r="C151" s="46">
        <v>85000</v>
      </c>
      <c r="D151" s="47">
        <v>19</v>
      </c>
      <c r="E151" s="48">
        <f t="shared" si="58"/>
        <v>1</v>
      </c>
      <c r="F151" s="49">
        <f t="shared" si="56"/>
        <v>85000</v>
      </c>
      <c r="G151" s="50">
        <v>21</v>
      </c>
      <c r="H151" s="48">
        <f t="shared" si="59"/>
        <v>1</v>
      </c>
      <c r="I151" s="49">
        <f t="shared" si="57"/>
        <v>85000</v>
      </c>
      <c r="J151" s="50">
        <v>21</v>
      </c>
      <c r="K151" s="48">
        <f t="shared" si="60"/>
        <v>1</v>
      </c>
      <c r="L151" s="49">
        <f t="shared" si="61"/>
        <v>85000</v>
      </c>
      <c r="M151" s="49">
        <f t="shared" si="62"/>
        <v>255000</v>
      </c>
      <c r="N151" s="49"/>
      <c r="O151" s="49"/>
      <c r="P151" s="49">
        <f t="shared" si="63"/>
        <v>255000</v>
      </c>
    </row>
    <row r="152" spans="1:16" s="43" customFormat="1" ht="36.75" customHeight="1">
      <c r="A152" s="44">
        <v>14</v>
      </c>
      <c r="B152" s="36" t="s">
        <v>200</v>
      </c>
      <c r="C152" s="46">
        <v>85000</v>
      </c>
      <c r="D152" s="47">
        <v>14</v>
      </c>
      <c r="E152" s="48">
        <f t="shared" si="58"/>
        <v>0.75</v>
      </c>
      <c r="F152" s="49">
        <f t="shared" si="56"/>
        <v>63750</v>
      </c>
      <c r="G152" s="50">
        <v>20</v>
      </c>
      <c r="H152" s="48">
        <f t="shared" si="59"/>
        <v>1</v>
      </c>
      <c r="I152" s="49">
        <f t="shared" si="57"/>
        <v>85000</v>
      </c>
      <c r="J152" s="50">
        <v>15</v>
      </c>
      <c r="K152" s="48">
        <f t="shared" si="60"/>
        <v>0.75</v>
      </c>
      <c r="L152" s="49">
        <f t="shared" si="61"/>
        <v>63750</v>
      </c>
      <c r="M152" s="49">
        <f t="shared" si="62"/>
        <v>212500</v>
      </c>
      <c r="N152" s="49"/>
      <c r="O152" s="49"/>
      <c r="P152" s="49">
        <f t="shared" si="63"/>
        <v>212500</v>
      </c>
    </row>
    <row r="153" spans="1:16" s="43" customFormat="1" ht="36.75" customHeight="1">
      <c r="A153" s="44">
        <v>15</v>
      </c>
      <c r="B153" s="36" t="s">
        <v>201</v>
      </c>
      <c r="C153" s="46">
        <v>85000</v>
      </c>
      <c r="D153" s="47">
        <v>19</v>
      </c>
      <c r="E153" s="48">
        <f t="shared" si="58"/>
        <v>1</v>
      </c>
      <c r="F153" s="49">
        <f t="shared" si="56"/>
        <v>85000</v>
      </c>
      <c r="G153" s="50">
        <v>21</v>
      </c>
      <c r="H153" s="48">
        <f t="shared" si="59"/>
        <v>1</v>
      </c>
      <c r="I153" s="49">
        <f t="shared" si="57"/>
        <v>85000</v>
      </c>
      <c r="J153" s="50">
        <v>21</v>
      </c>
      <c r="K153" s="48">
        <f t="shared" si="60"/>
        <v>1</v>
      </c>
      <c r="L153" s="49">
        <f t="shared" si="61"/>
        <v>85000</v>
      </c>
      <c r="M153" s="49">
        <f t="shared" si="62"/>
        <v>255000</v>
      </c>
      <c r="N153" s="49"/>
      <c r="O153" s="49"/>
      <c r="P153" s="49">
        <f t="shared" si="63"/>
        <v>255000</v>
      </c>
    </row>
    <row r="154" spans="1:16" s="43" customFormat="1" ht="36.75" customHeight="1">
      <c r="A154" s="44">
        <v>16</v>
      </c>
      <c r="B154" s="36" t="s">
        <v>202</v>
      </c>
      <c r="C154" s="46">
        <v>85000</v>
      </c>
      <c r="D154" s="47">
        <v>13</v>
      </c>
      <c r="E154" s="48">
        <f t="shared" si="58"/>
        <v>0.75</v>
      </c>
      <c r="F154" s="49">
        <f t="shared" si="56"/>
        <v>63750</v>
      </c>
      <c r="G154" s="50">
        <v>18</v>
      </c>
      <c r="H154" s="48">
        <f t="shared" si="59"/>
        <v>1</v>
      </c>
      <c r="I154" s="49">
        <f t="shared" si="57"/>
        <v>85000</v>
      </c>
      <c r="J154" s="50">
        <v>20</v>
      </c>
      <c r="K154" s="48">
        <f t="shared" si="60"/>
        <v>1</v>
      </c>
      <c r="L154" s="49">
        <f t="shared" si="61"/>
        <v>85000</v>
      </c>
      <c r="M154" s="49">
        <f t="shared" si="62"/>
        <v>233750</v>
      </c>
      <c r="N154" s="49"/>
      <c r="O154" s="49"/>
      <c r="P154" s="49">
        <f t="shared" si="63"/>
        <v>233750</v>
      </c>
    </row>
    <row r="155" spans="1:16" s="43" customFormat="1" ht="36.75" customHeight="1">
      <c r="A155" s="44">
        <v>17</v>
      </c>
      <c r="B155" s="36" t="s">
        <v>203</v>
      </c>
      <c r="C155" s="46">
        <v>85000</v>
      </c>
      <c r="D155" s="47">
        <v>13</v>
      </c>
      <c r="E155" s="48">
        <f t="shared" si="58"/>
        <v>0.75</v>
      </c>
      <c r="F155" s="49">
        <f t="shared" si="56"/>
        <v>63750</v>
      </c>
      <c r="G155" s="50">
        <v>15</v>
      </c>
      <c r="H155" s="48">
        <f t="shared" si="59"/>
        <v>0.75</v>
      </c>
      <c r="I155" s="49">
        <f t="shared" si="57"/>
        <v>63750</v>
      </c>
      <c r="J155" s="50">
        <v>17</v>
      </c>
      <c r="K155" s="48">
        <f t="shared" si="60"/>
        <v>1</v>
      </c>
      <c r="L155" s="49">
        <f t="shared" si="61"/>
        <v>85000</v>
      </c>
      <c r="M155" s="49">
        <f t="shared" si="62"/>
        <v>212500</v>
      </c>
      <c r="N155" s="49"/>
      <c r="O155" s="49"/>
      <c r="P155" s="49">
        <f t="shared" si="63"/>
        <v>212500</v>
      </c>
    </row>
    <row r="156" spans="1:16" s="43" customFormat="1" ht="36.75" customHeight="1">
      <c r="A156" s="44">
        <v>18</v>
      </c>
      <c r="B156" s="36" t="s">
        <v>204</v>
      </c>
      <c r="C156" s="46">
        <v>85000</v>
      </c>
      <c r="D156" s="47">
        <v>19</v>
      </c>
      <c r="E156" s="48">
        <f t="shared" si="58"/>
        <v>1</v>
      </c>
      <c r="F156" s="49">
        <f t="shared" si="56"/>
        <v>85000</v>
      </c>
      <c r="G156" s="50">
        <v>14</v>
      </c>
      <c r="H156" s="48">
        <f t="shared" si="59"/>
        <v>0.75</v>
      </c>
      <c r="I156" s="49">
        <f t="shared" si="57"/>
        <v>63750</v>
      </c>
      <c r="J156" s="50">
        <v>21</v>
      </c>
      <c r="K156" s="48">
        <f t="shared" si="60"/>
        <v>1</v>
      </c>
      <c r="L156" s="49">
        <f t="shared" si="61"/>
        <v>85000</v>
      </c>
      <c r="M156" s="49">
        <f t="shared" si="62"/>
        <v>233750</v>
      </c>
      <c r="N156" s="49"/>
      <c r="O156" s="49"/>
      <c r="P156" s="49">
        <f t="shared" si="63"/>
        <v>233750</v>
      </c>
    </row>
    <row r="157" spans="1:16" s="43" customFormat="1" ht="36.75" customHeight="1">
      <c r="A157" s="44">
        <v>19</v>
      </c>
      <c r="B157" s="36" t="s">
        <v>205</v>
      </c>
      <c r="C157" s="46">
        <v>85000</v>
      </c>
      <c r="D157" s="47">
        <v>15</v>
      </c>
      <c r="E157" s="48">
        <f t="shared" si="58"/>
        <v>0.75</v>
      </c>
      <c r="F157" s="49">
        <f t="shared" si="56"/>
        <v>63750</v>
      </c>
      <c r="G157" s="50">
        <v>15</v>
      </c>
      <c r="H157" s="48">
        <f t="shared" si="59"/>
        <v>0.75</v>
      </c>
      <c r="I157" s="49">
        <f t="shared" si="57"/>
        <v>63750</v>
      </c>
      <c r="J157" s="50">
        <v>14</v>
      </c>
      <c r="K157" s="48">
        <f t="shared" si="60"/>
        <v>0.75</v>
      </c>
      <c r="L157" s="49">
        <f t="shared" si="61"/>
        <v>63750</v>
      </c>
      <c r="M157" s="49">
        <f t="shared" si="62"/>
        <v>191250</v>
      </c>
      <c r="N157" s="49"/>
      <c r="O157" s="49"/>
      <c r="P157" s="49">
        <f t="shared" si="63"/>
        <v>191250</v>
      </c>
    </row>
    <row r="158" spans="1:16" s="43" customFormat="1" ht="36.75" customHeight="1">
      <c r="A158" s="44">
        <v>20</v>
      </c>
      <c r="B158" s="36" t="s">
        <v>206</v>
      </c>
      <c r="C158" s="46">
        <v>85000</v>
      </c>
      <c r="D158" s="47">
        <v>19</v>
      </c>
      <c r="E158" s="48">
        <f t="shared" si="58"/>
        <v>1</v>
      </c>
      <c r="F158" s="49">
        <f t="shared" si="56"/>
        <v>85000</v>
      </c>
      <c r="G158" s="50">
        <v>12</v>
      </c>
      <c r="H158" s="48">
        <f t="shared" si="59"/>
        <v>0.75</v>
      </c>
      <c r="I158" s="49">
        <f t="shared" si="57"/>
        <v>63750</v>
      </c>
      <c r="J158" s="50">
        <v>21</v>
      </c>
      <c r="K158" s="48">
        <f t="shared" si="60"/>
        <v>1</v>
      </c>
      <c r="L158" s="49">
        <f t="shared" si="61"/>
        <v>85000</v>
      </c>
      <c r="M158" s="49">
        <f t="shared" si="62"/>
        <v>233750</v>
      </c>
      <c r="N158" s="49"/>
      <c r="O158" s="49"/>
      <c r="P158" s="49">
        <f t="shared" si="63"/>
        <v>233750</v>
      </c>
    </row>
    <row r="159" spans="1:16" s="43" customFormat="1" ht="36.75" customHeight="1">
      <c r="A159" s="44">
        <v>21</v>
      </c>
      <c r="B159" s="36" t="s">
        <v>207</v>
      </c>
      <c r="C159" s="46">
        <v>85000</v>
      </c>
      <c r="D159" s="47">
        <v>14</v>
      </c>
      <c r="E159" s="48">
        <f t="shared" si="58"/>
        <v>0.75</v>
      </c>
      <c r="F159" s="49">
        <f t="shared" si="56"/>
        <v>63750</v>
      </c>
      <c r="G159" s="50">
        <v>17</v>
      </c>
      <c r="H159" s="48">
        <f t="shared" si="59"/>
        <v>1</v>
      </c>
      <c r="I159" s="49">
        <f t="shared" si="57"/>
        <v>85000</v>
      </c>
      <c r="J159" s="50">
        <v>19</v>
      </c>
      <c r="K159" s="48">
        <f t="shared" si="60"/>
        <v>1</v>
      </c>
      <c r="L159" s="49">
        <f t="shared" si="61"/>
        <v>85000</v>
      </c>
      <c r="M159" s="49">
        <f t="shared" si="62"/>
        <v>233750</v>
      </c>
      <c r="N159" s="49"/>
      <c r="O159" s="49"/>
      <c r="P159" s="49">
        <f t="shared" si="63"/>
        <v>233750</v>
      </c>
    </row>
    <row r="160" spans="1:16" s="43" customFormat="1" ht="36.75" customHeight="1">
      <c r="A160" s="44">
        <v>22</v>
      </c>
      <c r="B160" s="36" t="s">
        <v>208</v>
      </c>
      <c r="C160" s="46">
        <v>85000</v>
      </c>
      <c r="D160" s="47">
        <v>12</v>
      </c>
      <c r="E160" s="48">
        <f t="shared" si="58"/>
        <v>0.75</v>
      </c>
      <c r="F160" s="49">
        <f t="shared" si="56"/>
        <v>63750</v>
      </c>
      <c r="G160" s="50">
        <v>12</v>
      </c>
      <c r="H160" s="48">
        <f t="shared" si="59"/>
        <v>0.75</v>
      </c>
      <c r="I160" s="49">
        <f t="shared" si="57"/>
        <v>63750</v>
      </c>
      <c r="J160" s="50">
        <v>16</v>
      </c>
      <c r="K160" s="48">
        <f t="shared" si="60"/>
        <v>1</v>
      </c>
      <c r="L160" s="49">
        <f t="shared" si="61"/>
        <v>85000</v>
      </c>
      <c r="M160" s="49">
        <f t="shared" si="62"/>
        <v>212500</v>
      </c>
      <c r="N160" s="49"/>
      <c r="O160" s="49"/>
      <c r="P160" s="49">
        <f t="shared" si="63"/>
        <v>212500</v>
      </c>
    </row>
    <row r="161" spans="1:16" s="43" customFormat="1" ht="36.75" customHeight="1">
      <c r="A161" s="44">
        <v>23</v>
      </c>
      <c r="B161" s="36" t="s">
        <v>209</v>
      </c>
      <c r="C161" s="46">
        <v>85000</v>
      </c>
      <c r="D161" s="47">
        <v>18</v>
      </c>
      <c r="E161" s="48">
        <f t="shared" si="58"/>
        <v>1</v>
      </c>
      <c r="F161" s="49">
        <f t="shared" si="56"/>
        <v>85000</v>
      </c>
      <c r="G161" s="50">
        <v>15</v>
      </c>
      <c r="H161" s="48">
        <f t="shared" si="59"/>
        <v>0.75</v>
      </c>
      <c r="I161" s="49">
        <f t="shared" si="57"/>
        <v>63750</v>
      </c>
      <c r="J161" s="50">
        <v>15</v>
      </c>
      <c r="K161" s="48">
        <f t="shared" si="60"/>
        <v>0.75</v>
      </c>
      <c r="L161" s="49">
        <f t="shared" si="61"/>
        <v>63750</v>
      </c>
      <c r="M161" s="49">
        <f t="shared" si="62"/>
        <v>212500</v>
      </c>
      <c r="N161" s="49"/>
      <c r="O161" s="49"/>
      <c r="P161" s="49">
        <f t="shared" si="63"/>
        <v>212500</v>
      </c>
    </row>
    <row r="162" spans="1:16" s="43" customFormat="1" ht="36.75" customHeight="1">
      <c r="A162" s="44">
        <v>24</v>
      </c>
      <c r="B162" s="36" t="s">
        <v>210</v>
      </c>
      <c r="C162" s="46">
        <v>85000</v>
      </c>
      <c r="D162" s="47">
        <v>19</v>
      </c>
      <c r="E162" s="48">
        <f t="shared" si="58"/>
        <v>1</v>
      </c>
      <c r="F162" s="49">
        <f t="shared" si="56"/>
        <v>85000</v>
      </c>
      <c r="G162" s="50">
        <v>21</v>
      </c>
      <c r="H162" s="48">
        <f t="shared" si="59"/>
        <v>1</v>
      </c>
      <c r="I162" s="49">
        <f t="shared" si="57"/>
        <v>85000</v>
      </c>
      <c r="J162" s="50">
        <v>20</v>
      </c>
      <c r="K162" s="48">
        <f t="shared" si="60"/>
        <v>1</v>
      </c>
      <c r="L162" s="49">
        <f t="shared" si="61"/>
        <v>85000</v>
      </c>
      <c r="M162" s="49">
        <f t="shared" si="62"/>
        <v>255000</v>
      </c>
      <c r="N162" s="49"/>
      <c r="O162" s="49"/>
      <c r="P162" s="49">
        <f t="shared" si="63"/>
        <v>255000</v>
      </c>
    </row>
    <row r="163" spans="1:16" s="43" customFormat="1" ht="36.75" customHeight="1">
      <c r="A163" s="44">
        <v>25</v>
      </c>
      <c r="B163" s="36" t="s">
        <v>211</v>
      </c>
      <c r="C163" s="46">
        <v>85000</v>
      </c>
      <c r="D163" s="42">
        <v>18</v>
      </c>
      <c r="E163" s="48">
        <f t="shared" si="58"/>
        <v>1</v>
      </c>
      <c r="F163" s="49">
        <f t="shared" si="56"/>
        <v>85000</v>
      </c>
      <c r="G163" s="50">
        <v>19</v>
      </c>
      <c r="H163" s="48">
        <f t="shared" si="59"/>
        <v>1</v>
      </c>
      <c r="I163" s="49">
        <f t="shared" si="57"/>
        <v>85000</v>
      </c>
      <c r="J163" s="50">
        <v>13</v>
      </c>
      <c r="K163" s="48">
        <f t="shared" si="60"/>
        <v>0.75</v>
      </c>
      <c r="L163" s="49">
        <f t="shared" si="61"/>
        <v>63750</v>
      </c>
      <c r="M163" s="49">
        <f t="shared" si="62"/>
        <v>233750</v>
      </c>
      <c r="N163" s="49"/>
      <c r="O163" s="49"/>
      <c r="P163" s="49">
        <f t="shared" si="63"/>
        <v>233750</v>
      </c>
    </row>
    <row r="164" spans="1:16" s="43" customFormat="1" ht="36.75" customHeight="1">
      <c r="A164" s="44">
        <v>26</v>
      </c>
      <c r="B164" s="36" t="s">
        <v>212</v>
      </c>
      <c r="C164" s="46">
        <v>85000</v>
      </c>
      <c r="D164" s="47">
        <v>16</v>
      </c>
      <c r="E164" s="48">
        <f t="shared" si="58"/>
        <v>1</v>
      </c>
      <c r="F164" s="49">
        <f t="shared" si="56"/>
        <v>85000</v>
      </c>
      <c r="G164" s="50">
        <v>19</v>
      </c>
      <c r="H164" s="48">
        <f t="shared" si="59"/>
        <v>1</v>
      </c>
      <c r="I164" s="49">
        <f t="shared" si="57"/>
        <v>85000</v>
      </c>
      <c r="J164" s="50">
        <v>20</v>
      </c>
      <c r="K164" s="48">
        <f t="shared" si="60"/>
        <v>1</v>
      </c>
      <c r="L164" s="49">
        <f t="shared" si="61"/>
        <v>85000</v>
      </c>
      <c r="M164" s="49">
        <f t="shared" si="62"/>
        <v>255000</v>
      </c>
      <c r="N164" s="49"/>
      <c r="O164" s="49"/>
      <c r="P164" s="49">
        <f t="shared" si="63"/>
        <v>255000</v>
      </c>
    </row>
    <row r="165" spans="1:16" s="43" customFormat="1" ht="36.75" customHeight="1">
      <c r="A165" s="44">
        <v>27</v>
      </c>
      <c r="B165" s="36" t="s">
        <v>213</v>
      </c>
      <c r="C165" s="46">
        <v>85000</v>
      </c>
      <c r="D165" s="47">
        <v>19</v>
      </c>
      <c r="E165" s="48">
        <f t="shared" si="58"/>
        <v>1</v>
      </c>
      <c r="F165" s="49">
        <f t="shared" si="56"/>
        <v>85000</v>
      </c>
      <c r="G165" s="50">
        <v>21</v>
      </c>
      <c r="H165" s="48">
        <f t="shared" si="59"/>
        <v>1</v>
      </c>
      <c r="I165" s="49">
        <f t="shared" si="57"/>
        <v>85000</v>
      </c>
      <c r="J165" s="50">
        <v>19</v>
      </c>
      <c r="K165" s="48">
        <f t="shared" si="60"/>
        <v>1</v>
      </c>
      <c r="L165" s="49">
        <f t="shared" si="61"/>
        <v>85000</v>
      </c>
      <c r="M165" s="49">
        <f t="shared" si="62"/>
        <v>255000</v>
      </c>
      <c r="N165" s="49"/>
      <c r="O165" s="49"/>
      <c r="P165" s="49">
        <f t="shared" si="63"/>
        <v>255000</v>
      </c>
    </row>
    <row r="166" spans="1:16" s="43" customFormat="1" ht="36.75" customHeight="1">
      <c r="A166" s="44">
        <v>28</v>
      </c>
      <c r="B166" s="36" t="s">
        <v>214</v>
      </c>
      <c r="C166" s="46">
        <v>85000</v>
      </c>
      <c r="D166" s="47">
        <v>16</v>
      </c>
      <c r="E166" s="48">
        <f t="shared" si="58"/>
        <v>1</v>
      </c>
      <c r="F166" s="49">
        <f t="shared" si="56"/>
        <v>85000</v>
      </c>
      <c r="G166" s="50">
        <v>18</v>
      </c>
      <c r="H166" s="48">
        <f t="shared" si="59"/>
        <v>1</v>
      </c>
      <c r="I166" s="49">
        <f t="shared" si="57"/>
        <v>85000</v>
      </c>
      <c r="J166" s="50">
        <v>15</v>
      </c>
      <c r="K166" s="48">
        <f t="shared" si="60"/>
        <v>0.75</v>
      </c>
      <c r="L166" s="49">
        <f t="shared" si="61"/>
        <v>63750</v>
      </c>
      <c r="M166" s="49">
        <f t="shared" si="62"/>
        <v>233750</v>
      </c>
      <c r="N166" s="49"/>
      <c r="O166" s="49"/>
      <c r="P166" s="49">
        <f t="shared" si="63"/>
        <v>233750</v>
      </c>
    </row>
    <row r="167" spans="1:16" s="43" customFormat="1" ht="36.75" customHeight="1">
      <c r="A167" s="44">
        <v>29</v>
      </c>
      <c r="B167" s="36" t="s">
        <v>215</v>
      </c>
      <c r="C167" s="46">
        <v>85000</v>
      </c>
      <c r="D167" s="47">
        <v>16</v>
      </c>
      <c r="E167" s="48">
        <f t="shared" si="58"/>
        <v>1</v>
      </c>
      <c r="F167" s="49">
        <f t="shared" si="56"/>
        <v>85000</v>
      </c>
      <c r="G167" s="50">
        <v>21</v>
      </c>
      <c r="H167" s="48">
        <f t="shared" si="59"/>
        <v>1</v>
      </c>
      <c r="I167" s="49">
        <f t="shared" si="57"/>
        <v>85000</v>
      </c>
      <c r="J167" s="50">
        <v>21</v>
      </c>
      <c r="K167" s="48">
        <f t="shared" si="60"/>
        <v>1</v>
      </c>
      <c r="L167" s="49">
        <f t="shared" si="61"/>
        <v>85000</v>
      </c>
      <c r="M167" s="49">
        <f t="shared" si="62"/>
        <v>255000</v>
      </c>
      <c r="N167" s="49"/>
      <c r="O167" s="49"/>
      <c r="P167" s="49">
        <f t="shared" si="63"/>
        <v>255000</v>
      </c>
    </row>
    <row r="168" spans="1:16" s="43" customFormat="1" ht="36.75" customHeight="1">
      <c r="A168" s="44">
        <v>30</v>
      </c>
      <c r="B168" s="36" t="s">
        <v>216</v>
      </c>
      <c r="C168" s="46">
        <v>85000</v>
      </c>
      <c r="D168" s="47">
        <v>16</v>
      </c>
      <c r="E168" s="48">
        <f t="shared" si="58"/>
        <v>1</v>
      </c>
      <c r="F168" s="49">
        <f t="shared" si="56"/>
        <v>85000</v>
      </c>
      <c r="G168" s="50">
        <v>15</v>
      </c>
      <c r="H168" s="48">
        <f t="shared" si="59"/>
        <v>0.75</v>
      </c>
      <c r="I168" s="49">
        <f t="shared" si="57"/>
        <v>63750</v>
      </c>
      <c r="J168" s="50">
        <v>18</v>
      </c>
      <c r="K168" s="48">
        <f t="shared" si="60"/>
        <v>1</v>
      </c>
      <c r="L168" s="49">
        <f t="shared" si="61"/>
        <v>85000</v>
      </c>
      <c r="M168" s="49">
        <f t="shared" si="62"/>
        <v>233750</v>
      </c>
      <c r="N168" s="49"/>
      <c r="O168" s="49"/>
      <c r="P168" s="49">
        <f t="shared" si="63"/>
        <v>233750</v>
      </c>
    </row>
    <row r="169" spans="1:16" s="43" customFormat="1" ht="36.75" customHeight="1">
      <c r="A169" s="40">
        <v>8</v>
      </c>
      <c r="B169" s="41" t="s">
        <v>55</v>
      </c>
      <c r="C169" s="42"/>
      <c r="D169" s="42"/>
      <c r="E169" s="42"/>
      <c r="F169" s="42">
        <f>SUM(F170:F199)</f>
        <v>2401250</v>
      </c>
      <c r="G169" s="42"/>
      <c r="H169" s="42"/>
      <c r="I169" s="42">
        <f>SUM(I170:I199)</f>
        <v>2486250</v>
      </c>
      <c r="J169" s="42"/>
      <c r="K169" s="42"/>
      <c r="L169" s="42">
        <f>SUM(L170:L199)</f>
        <v>2337500</v>
      </c>
      <c r="M169" s="42">
        <f>SUM(M170:M199)</f>
        <v>7225000</v>
      </c>
      <c r="N169" s="73">
        <f>SUM(N170:N199)</f>
        <v>233750</v>
      </c>
      <c r="O169" s="42">
        <f>SUM(O170:O199)</f>
        <v>0</v>
      </c>
      <c r="P169" s="42">
        <f>SUM(P170:P199)</f>
        <v>6991250</v>
      </c>
    </row>
    <row r="170" spans="1:16" s="43" customFormat="1" ht="36.75" customHeight="1">
      <c r="A170" s="44">
        <v>1</v>
      </c>
      <c r="B170" s="53" t="s">
        <v>217</v>
      </c>
      <c r="C170" s="46">
        <v>85000</v>
      </c>
      <c r="D170" s="47">
        <v>19</v>
      </c>
      <c r="E170" s="48">
        <f>IF(D170=0,0,IF(D170&lt;=5,0.25,IF(D170&lt;=10,0.5,IF(D170&lt;=15,0.75,1))))</f>
        <v>1</v>
      </c>
      <c r="F170" s="49">
        <f aca="true" t="shared" si="64" ref="F170:F199">C170*E170</f>
        <v>85000</v>
      </c>
      <c r="G170" s="50">
        <v>20</v>
      </c>
      <c r="H170" s="48">
        <f>IF(G170=0,0,IF(G170&lt;=5,0.25,IF(G170&lt;=10,0.5,IF(G170&lt;=15,0.75,1))))</f>
        <v>1</v>
      </c>
      <c r="I170" s="49">
        <f aca="true" t="shared" si="65" ref="I170:I199">C170*H170</f>
        <v>85000</v>
      </c>
      <c r="J170" s="50">
        <v>21</v>
      </c>
      <c r="K170" s="48">
        <f>IF(J170=0,0,IF(J170&lt;=5,0.25,IF(J170&lt;=10,0.5,IF(J170&lt;=15,0.75,1))))</f>
        <v>1</v>
      </c>
      <c r="L170" s="49">
        <f>C170*K170</f>
        <v>85000</v>
      </c>
      <c r="M170" s="49">
        <f>L170+I170+F170</f>
        <v>255000</v>
      </c>
      <c r="N170" s="49"/>
      <c r="O170" s="49"/>
      <c r="P170" s="49">
        <f>M170-N170-O170</f>
        <v>255000</v>
      </c>
    </row>
    <row r="171" spans="1:16" s="43" customFormat="1" ht="36.75" customHeight="1">
      <c r="A171" s="44">
        <v>2</v>
      </c>
      <c r="B171" s="53" t="s">
        <v>90</v>
      </c>
      <c r="C171" s="46">
        <v>85000</v>
      </c>
      <c r="D171" s="47">
        <v>19</v>
      </c>
      <c r="E171" s="48">
        <f aca="true" t="shared" si="66" ref="E171:E199">IF(D171=0,0,IF(D171&lt;=5,0.25,IF(D171&lt;=10,0.5,IF(D171&lt;=15,0.75,1))))</f>
        <v>1</v>
      </c>
      <c r="F171" s="49">
        <f t="shared" si="64"/>
        <v>85000</v>
      </c>
      <c r="G171" s="50">
        <v>21</v>
      </c>
      <c r="H171" s="48">
        <f aca="true" t="shared" si="67" ref="H171:H199">IF(G171=0,0,IF(G171&lt;=5,0.25,IF(G171&lt;=10,0.5,IF(G171&lt;=15,0.75,1))))</f>
        <v>1</v>
      </c>
      <c r="I171" s="49">
        <f t="shared" si="65"/>
        <v>85000</v>
      </c>
      <c r="J171" s="50">
        <v>21</v>
      </c>
      <c r="K171" s="48">
        <f aca="true" t="shared" si="68" ref="K171:K199">IF(J171=0,0,IF(J171&lt;=5,0.25,IF(J171&lt;=10,0.5,IF(J171&lt;=15,0.75,1))))</f>
        <v>1</v>
      </c>
      <c r="L171" s="49">
        <f aca="true" t="shared" si="69" ref="L171:L199">C171*K171</f>
        <v>85000</v>
      </c>
      <c r="M171" s="49">
        <f aca="true" t="shared" si="70" ref="M171:M199">L171+I171+F171</f>
        <v>255000</v>
      </c>
      <c r="N171" s="49"/>
      <c r="O171" s="49"/>
      <c r="P171" s="49">
        <f aca="true" t="shared" si="71" ref="P171:P199">M171-N171-O171</f>
        <v>255000</v>
      </c>
    </row>
    <row r="172" spans="1:16" s="43" customFormat="1" ht="36.75" customHeight="1">
      <c r="A172" s="44">
        <v>3</v>
      </c>
      <c r="B172" s="53" t="s">
        <v>218</v>
      </c>
      <c r="C172" s="46">
        <v>85000</v>
      </c>
      <c r="D172" s="47">
        <v>17</v>
      </c>
      <c r="E172" s="48">
        <f t="shared" si="66"/>
        <v>1</v>
      </c>
      <c r="F172" s="49">
        <f t="shared" si="64"/>
        <v>85000</v>
      </c>
      <c r="G172" s="50">
        <v>19</v>
      </c>
      <c r="H172" s="48">
        <f t="shared" si="67"/>
        <v>1</v>
      </c>
      <c r="I172" s="49">
        <f t="shared" si="65"/>
        <v>85000</v>
      </c>
      <c r="J172" s="50">
        <v>19</v>
      </c>
      <c r="K172" s="48">
        <f t="shared" si="68"/>
        <v>1</v>
      </c>
      <c r="L172" s="49">
        <f t="shared" si="69"/>
        <v>85000</v>
      </c>
      <c r="M172" s="49">
        <f t="shared" si="70"/>
        <v>255000</v>
      </c>
      <c r="N172" s="49"/>
      <c r="O172" s="49"/>
      <c r="P172" s="49">
        <f t="shared" si="71"/>
        <v>255000</v>
      </c>
    </row>
    <row r="173" spans="1:16" s="43" customFormat="1" ht="36.75" customHeight="1">
      <c r="A173" s="44">
        <v>4</v>
      </c>
      <c r="B173" s="53" t="s">
        <v>219</v>
      </c>
      <c r="C173" s="46">
        <v>85000</v>
      </c>
      <c r="D173" s="47">
        <v>19</v>
      </c>
      <c r="E173" s="48">
        <f t="shared" si="66"/>
        <v>1</v>
      </c>
      <c r="F173" s="49">
        <f t="shared" si="64"/>
        <v>85000</v>
      </c>
      <c r="G173" s="50">
        <v>20</v>
      </c>
      <c r="H173" s="48">
        <f t="shared" si="67"/>
        <v>1</v>
      </c>
      <c r="I173" s="49">
        <f t="shared" si="65"/>
        <v>85000</v>
      </c>
      <c r="J173" s="50">
        <v>21</v>
      </c>
      <c r="K173" s="48">
        <f t="shared" si="68"/>
        <v>1</v>
      </c>
      <c r="L173" s="49">
        <f t="shared" si="69"/>
        <v>85000</v>
      </c>
      <c r="M173" s="49">
        <f t="shared" si="70"/>
        <v>255000</v>
      </c>
      <c r="N173" s="49"/>
      <c r="O173" s="49"/>
      <c r="P173" s="49">
        <f t="shared" si="71"/>
        <v>255000</v>
      </c>
    </row>
    <row r="174" spans="1:16" s="43" customFormat="1" ht="36.75" customHeight="1">
      <c r="A174" s="44">
        <v>5</v>
      </c>
      <c r="B174" s="53" t="s">
        <v>220</v>
      </c>
      <c r="C174" s="46">
        <v>85000</v>
      </c>
      <c r="D174" s="47">
        <v>16</v>
      </c>
      <c r="E174" s="48">
        <f t="shared" si="66"/>
        <v>1</v>
      </c>
      <c r="F174" s="49">
        <f t="shared" si="64"/>
        <v>85000</v>
      </c>
      <c r="G174" s="50">
        <v>16</v>
      </c>
      <c r="H174" s="48">
        <f t="shared" si="67"/>
        <v>1</v>
      </c>
      <c r="I174" s="49">
        <f t="shared" si="65"/>
        <v>85000</v>
      </c>
      <c r="J174" s="50">
        <v>17</v>
      </c>
      <c r="K174" s="48">
        <f t="shared" si="68"/>
        <v>1</v>
      </c>
      <c r="L174" s="49">
        <f t="shared" si="69"/>
        <v>85000</v>
      </c>
      <c r="M174" s="49">
        <f t="shared" si="70"/>
        <v>255000</v>
      </c>
      <c r="N174" s="49"/>
      <c r="O174" s="49"/>
      <c r="P174" s="49">
        <f t="shared" si="71"/>
        <v>255000</v>
      </c>
    </row>
    <row r="175" spans="1:16" s="43" customFormat="1" ht="36.75" customHeight="1">
      <c r="A175" s="44">
        <v>6</v>
      </c>
      <c r="B175" s="53" t="s">
        <v>221</v>
      </c>
      <c r="C175" s="46">
        <v>85000</v>
      </c>
      <c r="D175" s="47">
        <v>16</v>
      </c>
      <c r="E175" s="48">
        <f t="shared" si="66"/>
        <v>1</v>
      </c>
      <c r="F175" s="49">
        <f t="shared" si="64"/>
        <v>85000</v>
      </c>
      <c r="G175" s="50">
        <v>16</v>
      </c>
      <c r="H175" s="48">
        <f t="shared" si="67"/>
        <v>1</v>
      </c>
      <c r="I175" s="49">
        <f t="shared" si="65"/>
        <v>85000</v>
      </c>
      <c r="J175" s="50">
        <v>20</v>
      </c>
      <c r="K175" s="48">
        <f t="shared" si="68"/>
        <v>1</v>
      </c>
      <c r="L175" s="49">
        <f t="shared" si="69"/>
        <v>85000</v>
      </c>
      <c r="M175" s="49">
        <f t="shared" si="70"/>
        <v>255000</v>
      </c>
      <c r="N175" s="49"/>
      <c r="O175" s="49"/>
      <c r="P175" s="49">
        <f t="shared" si="71"/>
        <v>255000</v>
      </c>
    </row>
    <row r="176" spans="1:16" s="43" customFormat="1" ht="36.75" customHeight="1">
      <c r="A176" s="44">
        <v>7</v>
      </c>
      <c r="B176" s="53" t="s">
        <v>222</v>
      </c>
      <c r="C176" s="46">
        <v>85000</v>
      </c>
      <c r="D176" s="47">
        <v>17</v>
      </c>
      <c r="E176" s="48">
        <f t="shared" si="66"/>
        <v>1</v>
      </c>
      <c r="F176" s="49">
        <f t="shared" si="64"/>
        <v>85000</v>
      </c>
      <c r="G176" s="50">
        <v>18</v>
      </c>
      <c r="H176" s="48">
        <f t="shared" si="67"/>
        <v>1</v>
      </c>
      <c r="I176" s="49">
        <f t="shared" si="65"/>
        <v>85000</v>
      </c>
      <c r="J176" s="50">
        <v>21</v>
      </c>
      <c r="K176" s="48">
        <f t="shared" si="68"/>
        <v>1</v>
      </c>
      <c r="L176" s="49">
        <f t="shared" si="69"/>
        <v>85000</v>
      </c>
      <c r="M176" s="49">
        <f t="shared" si="70"/>
        <v>255000</v>
      </c>
      <c r="N176" s="49"/>
      <c r="O176" s="49"/>
      <c r="P176" s="49">
        <f t="shared" si="71"/>
        <v>255000</v>
      </c>
    </row>
    <row r="177" spans="1:16" s="43" customFormat="1" ht="36.75" customHeight="1">
      <c r="A177" s="44">
        <v>8</v>
      </c>
      <c r="B177" s="53" t="s">
        <v>223</v>
      </c>
      <c r="C177" s="46">
        <v>85000</v>
      </c>
      <c r="D177" s="47">
        <v>15</v>
      </c>
      <c r="E177" s="48">
        <f t="shared" si="66"/>
        <v>0.75</v>
      </c>
      <c r="F177" s="49">
        <f t="shared" si="64"/>
        <v>63750</v>
      </c>
      <c r="G177" s="50">
        <v>17</v>
      </c>
      <c r="H177" s="48">
        <f t="shared" si="67"/>
        <v>1</v>
      </c>
      <c r="I177" s="49">
        <f t="shared" si="65"/>
        <v>85000</v>
      </c>
      <c r="J177" s="50">
        <v>21</v>
      </c>
      <c r="K177" s="48">
        <f t="shared" si="68"/>
        <v>1</v>
      </c>
      <c r="L177" s="49">
        <f t="shared" si="69"/>
        <v>85000</v>
      </c>
      <c r="M177" s="49">
        <f t="shared" si="70"/>
        <v>233750</v>
      </c>
      <c r="N177" s="49"/>
      <c r="O177" s="49"/>
      <c r="P177" s="49">
        <f t="shared" si="71"/>
        <v>233750</v>
      </c>
    </row>
    <row r="178" spans="1:16" s="43" customFormat="1" ht="36.75" customHeight="1">
      <c r="A178" s="44">
        <v>9</v>
      </c>
      <c r="B178" s="53" t="s">
        <v>94</v>
      </c>
      <c r="C178" s="46">
        <v>85000</v>
      </c>
      <c r="D178" s="47">
        <v>16</v>
      </c>
      <c r="E178" s="48">
        <f t="shared" si="66"/>
        <v>1</v>
      </c>
      <c r="F178" s="49">
        <f t="shared" si="64"/>
        <v>85000</v>
      </c>
      <c r="G178" s="50">
        <v>18</v>
      </c>
      <c r="H178" s="48">
        <f t="shared" si="67"/>
        <v>1</v>
      </c>
      <c r="I178" s="49">
        <f t="shared" si="65"/>
        <v>85000</v>
      </c>
      <c r="J178" s="50">
        <v>17</v>
      </c>
      <c r="K178" s="48">
        <f t="shared" si="68"/>
        <v>1</v>
      </c>
      <c r="L178" s="49">
        <f t="shared" si="69"/>
        <v>85000</v>
      </c>
      <c r="M178" s="49">
        <f t="shared" si="70"/>
        <v>255000</v>
      </c>
      <c r="N178" s="49"/>
      <c r="O178" s="49"/>
      <c r="P178" s="49">
        <f t="shared" si="71"/>
        <v>255000</v>
      </c>
    </row>
    <row r="179" spans="1:16" s="43" customFormat="1" ht="36.75" customHeight="1">
      <c r="A179" s="44">
        <v>10</v>
      </c>
      <c r="B179" s="53" t="s">
        <v>224</v>
      </c>
      <c r="C179" s="46">
        <v>85000</v>
      </c>
      <c r="D179" s="47">
        <v>12</v>
      </c>
      <c r="E179" s="48">
        <f t="shared" si="66"/>
        <v>0.75</v>
      </c>
      <c r="F179" s="49">
        <f t="shared" si="64"/>
        <v>63750</v>
      </c>
      <c r="G179" s="50">
        <v>19</v>
      </c>
      <c r="H179" s="48">
        <f t="shared" si="67"/>
        <v>1</v>
      </c>
      <c r="I179" s="49">
        <f t="shared" si="65"/>
        <v>85000</v>
      </c>
      <c r="J179" s="50">
        <v>10</v>
      </c>
      <c r="K179" s="48">
        <f t="shared" si="68"/>
        <v>0.5</v>
      </c>
      <c r="L179" s="49">
        <f t="shared" si="69"/>
        <v>42500</v>
      </c>
      <c r="M179" s="49">
        <f t="shared" si="70"/>
        <v>191250</v>
      </c>
      <c r="N179" s="49"/>
      <c r="O179" s="49"/>
      <c r="P179" s="49">
        <f t="shared" si="71"/>
        <v>191250</v>
      </c>
    </row>
    <row r="180" spans="1:16" s="43" customFormat="1" ht="36.75" customHeight="1">
      <c r="A180" s="44">
        <v>11</v>
      </c>
      <c r="B180" s="53" t="s">
        <v>225</v>
      </c>
      <c r="C180" s="46">
        <v>85000</v>
      </c>
      <c r="D180" s="47">
        <v>18</v>
      </c>
      <c r="E180" s="48">
        <f t="shared" si="66"/>
        <v>1</v>
      </c>
      <c r="F180" s="49">
        <f t="shared" si="64"/>
        <v>85000</v>
      </c>
      <c r="G180" s="50">
        <v>18</v>
      </c>
      <c r="H180" s="48">
        <f t="shared" si="67"/>
        <v>1</v>
      </c>
      <c r="I180" s="49">
        <f t="shared" si="65"/>
        <v>85000</v>
      </c>
      <c r="J180" s="50">
        <v>21</v>
      </c>
      <c r="K180" s="48">
        <f t="shared" si="68"/>
        <v>1</v>
      </c>
      <c r="L180" s="49">
        <f t="shared" si="69"/>
        <v>85000</v>
      </c>
      <c r="M180" s="49">
        <f t="shared" si="70"/>
        <v>255000</v>
      </c>
      <c r="N180" s="49"/>
      <c r="O180" s="49"/>
      <c r="P180" s="49">
        <f t="shared" si="71"/>
        <v>255000</v>
      </c>
    </row>
    <row r="181" spans="1:16" s="43" customFormat="1" ht="36.75" customHeight="1">
      <c r="A181" s="44">
        <v>12</v>
      </c>
      <c r="B181" s="53" t="s">
        <v>226</v>
      </c>
      <c r="C181" s="46">
        <v>85000</v>
      </c>
      <c r="D181" s="47">
        <v>18</v>
      </c>
      <c r="E181" s="48">
        <f t="shared" si="66"/>
        <v>1</v>
      </c>
      <c r="F181" s="49">
        <f t="shared" si="64"/>
        <v>85000</v>
      </c>
      <c r="G181" s="50">
        <v>19</v>
      </c>
      <c r="H181" s="48">
        <f t="shared" si="67"/>
        <v>1</v>
      </c>
      <c r="I181" s="49">
        <f t="shared" si="65"/>
        <v>85000</v>
      </c>
      <c r="J181" s="50">
        <v>19</v>
      </c>
      <c r="K181" s="48">
        <f t="shared" si="68"/>
        <v>1</v>
      </c>
      <c r="L181" s="49">
        <f t="shared" si="69"/>
        <v>85000</v>
      </c>
      <c r="M181" s="49">
        <f t="shared" si="70"/>
        <v>255000</v>
      </c>
      <c r="N181" s="49"/>
      <c r="O181" s="49"/>
      <c r="P181" s="49">
        <f t="shared" si="71"/>
        <v>255000</v>
      </c>
    </row>
    <row r="182" spans="1:16" s="43" customFormat="1" ht="36.75" customHeight="1">
      <c r="A182" s="44">
        <v>13</v>
      </c>
      <c r="B182" s="53" t="s">
        <v>227</v>
      </c>
      <c r="C182" s="46">
        <v>85000</v>
      </c>
      <c r="D182" s="47">
        <v>13</v>
      </c>
      <c r="E182" s="48">
        <f t="shared" si="66"/>
        <v>0.75</v>
      </c>
      <c r="F182" s="49">
        <f t="shared" si="64"/>
        <v>63750</v>
      </c>
      <c r="G182" s="50">
        <v>21</v>
      </c>
      <c r="H182" s="48">
        <f t="shared" si="67"/>
        <v>1</v>
      </c>
      <c r="I182" s="49">
        <f t="shared" si="65"/>
        <v>85000</v>
      </c>
      <c r="J182" s="50">
        <v>18</v>
      </c>
      <c r="K182" s="48">
        <f t="shared" si="68"/>
        <v>1</v>
      </c>
      <c r="L182" s="49">
        <f t="shared" si="69"/>
        <v>85000</v>
      </c>
      <c r="M182" s="49">
        <f t="shared" si="70"/>
        <v>233750</v>
      </c>
      <c r="N182" s="74">
        <f>M182</f>
        <v>233750</v>
      </c>
      <c r="O182" s="49"/>
      <c r="P182" s="49">
        <f t="shared" si="71"/>
        <v>0</v>
      </c>
    </row>
    <row r="183" spans="1:16" s="43" customFormat="1" ht="36.75" customHeight="1">
      <c r="A183" s="44">
        <v>14</v>
      </c>
      <c r="B183" s="53" t="s">
        <v>228</v>
      </c>
      <c r="C183" s="46">
        <v>85000</v>
      </c>
      <c r="D183" s="47">
        <v>16</v>
      </c>
      <c r="E183" s="48">
        <f t="shared" si="66"/>
        <v>1</v>
      </c>
      <c r="F183" s="49">
        <f t="shared" si="64"/>
        <v>85000</v>
      </c>
      <c r="G183" s="50">
        <v>12</v>
      </c>
      <c r="H183" s="48">
        <f t="shared" si="67"/>
        <v>0.75</v>
      </c>
      <c r="I183" s="49">
        <f t="shared" si="65"/>
        <v>63750</v>
      </c>
      <c r="J183" s="50">
        <v>21</v>
      </c>
      <c r="K183" s="48">
        <f t="shared" si="68"/>
        <v>1</v>
      </c>
      <c r="L183" s="49">
        <f t="shared" si="69"/>
        <v>85000</v>
      </c>
      <c r="M183" s="49">
        <f t="shared" si="70"/>
        <v>233750</v>
      </c>
      <c r="N183" s="49"/>
      <c r="O183" s="49"/>
      <c r="P183" s="49">
        <f t="shared" si="71"/>
        <v>233750</v>
      </c>
    </row>
    <row r="184" spans="1:16" s="43" customFormat="1" ht="36.75" customHeight="1">
      <c r="A184" s="44">
        <v>15</v>
      </c>
      <c r="B184" s="53" t="s">
        <v>229</v>
      </c>
      <c r="C184" s="46">
        <v>85000</v>
      </c>
      <c r="D184" s="47">
        <v>17</v>
      </c>
      <c r="E184" s="48">
        <f t="shared" si="66"/>
        <v>1</v>
      </c>
      <c r="F184" s="49">
        <f t="shared" si="64"/>
        <v>85000</v>
      </c>
      <c r="G184" s="50">
        <v>19</v>
      </c>
      <c r="H184" s="48">
        <f t="shared" si="67"/>
        <v>1</v>
      </c>
      <c r="I184" s="49">
        <f t="shared" si="65"/>
        <v>85000</v>
      </c>
      <c r="J184" s="50">
        <v>21</v>
      </c>
      <c r="K184" s="48">
        <f t="shared" si="68"/>
        <v>1</v>
      </c>
      <c r="L184" s="49">
        <f t="shared" si="69"/>
        <v>85000</v>
      </c>
      <c r="M184" s="49">
        <f t="shared" si="70"/>
        <v>255000</v>
      </c>
      <c r="N184" s="49"/>
      <c r="O184" s="49"/>
      <c r="P184" s="49">
        <f t="shared" si="71"/>
        <v>255000</v>
      </c>
    </row>
    <row r="185" spans="1:16" s="43" customFormat="1" ht="36.75" customHeight="1">
      <c r="A185" s="44">
        <v>16</v>
      </c>
      <c r="B185" s="53" t="s">
        <v>230</v>
      </c>
      <c r="C185" s="46">
        <v>85000</v>
      </c>
      <c r="D185" s="47">
        <v>17</v>
      </c>
      <c r="E185" s="48">
        <f t="shared" si="66"/>
        <v>1</v>
      </c>
      <c r="F185" s="49">
        <f t="shared" si="64"/>
        <v>85000</v>
      </c>
      <c r="G185" s="50">
        <v>20</v>
      </c>
      <c r="H185" s="48">
        <f t="shared" si="67"/>
        <v>1</v>
      </c>
      <c r="I185" s="49">
        <f t="shared" si="65"/>
        <v>85000</v>
      </c>
      <c r="J185" s="50">
        <v>18</v>
      </c>
      <c r="K185" s="48">
        <f t="shared" si="68"/>
        <v>1</v>
      </c>
      <c r="L185" s="49">
        <f t="shared" si="69"/>
        <v>85000</v>
      </c>
      <c r="M185" s="49">
        <f t="shared" si="70"/>
        <v>255000</v>
      </c>
      <c r="N185" s="49"/>
      <c r="O185" s="49"/>
      <c r="P185" s="49">
        <f t="shared" si="71"/>
        <v>255000</v>
      </c>
    </row>
    <row r="186" spans="1:16" s="43" customFormat="1" ht="36.75" customHeight="1">
      <c r="A186" s="44">
        <v>17</v>
      </c>
      <c r="B186" s="53" t="s">
        <v>231</v>
      </c>
      <c r="C186" s="46">
        <v>85000</v>
      </c>
      <c r="D186" s="47">
        <v>19</v>
      </c>
      <c r="E186" s="48">
        <f t="shared" si="66"/>
        <v>1</v>
      </c>
      <c r="F186" s="49">
        <f t="shared" si="64"/>
        <v>85000</v>
      </c>
      <c r="G186" s="50">
        <v>21</v>
      </c>
      <c r="H186" s="48">
        <f t="shared" si="67"/>
        <v>1</v>
      </c>
      <c r="I186" s="49">
        <f t="shared" si="65"/>
        <v>85000</v>
      </c>
      <c r="J186" s="50">
        <v>21</v>
      </c>
      <c r="K186" s="48">
        <f t="shared" si="68"/>
        <v>1</v>
      </c>
      <c r="L186" s="49">
        <f t="shared" si="69"/>
        <v>85000</v>
      </c>
      <c r="M186" s="49">
        <f t="shared" si="70"/>
        <v>255000</v>
      </c>
      <c r="N186" s="49"/>
      <c r="O186" s="49"/>
      <c r="P186" s="49">
        <f t="shared" si="71"/>
        <v>255000</v>
      </c>
    </row>
    <row r="187" spans="1:16" s="43" customFormat="1" ht="36.75" customHeight="1">
      <c r="A187" s="44">
        <v>18</v>
      </c>
      <c r="B187" s="53" t="s">
        <v>232</v>
      </c>
      <c r="C187" s="46">
        <v>85000</v>
      </c>
      <c r="D187" s="47">
        <v>19</v>
      </c>
      <c r="E187" s="48">
        <f t="shared" si="66"/>
        <v>1</v>
      </c>
      <c r="F187" s="49">
        <f t="shared" si="64"/>
        <v>85000</v>
      </c>
      <c r="G187" s="50">
        <v>18</v>
      </c>
      <c r="H187" s="48">
        <f t="shared" si="67"/>
        <v>1</v>
      </c>
      <c r="I187" s="49">
        <f t="shared" si="65"/>
        <v>85000</v>
      </c>
      <c r="J187" s="50">
        <v>21</v>
      </c>
      <c r="K187" s="48">
        <f t="shared" si="68"/>
        <v>1</v>
      </c>
      <c r="L187" s="49">
        <f t="shared" si="69"/>
        <v>85000</v>
      </c>
      <c r="M187" s="49">
        <f t="shared" si="70"/>
        <v>255000</v>
      </c>
      <c r="N187" s="49"/>
      <c r="O187" s="49"/>
      <c r="P187" s="49">
        <f t="shared" si="71"/>
        <v>255000</v>
      </c>
    </row>
    <row r="188" spans="1:16" s="43" customFormat="1" ht="36.75" customHeight="1">
      <c r="A188" s="44">
        <v>19</v>
      </c>
      <c r="B188" s="53" t="s">
        <v>233</v>
      </c>
      <c r="C188" s="46">
        <v>85000</v>
      </c>
      <c r="D188" s="47">
        <v>19</v>
      </c>
      <c r="E188" s="48">
        <f t="shared" si="66"/>
        <v>1</v>
      </c>
      <c r="F188" s="49">
        <f t="shared" si="64"/>
        <v>85000</v>
      </c>
      <c r="G188" s="50">
        <v>18</v>
      </c>
      <c r="H188" s="48">
        <f t="shared" si="67"/>
        <v>1</v>
      </c>
      <c r="I188" s="49">
        <f t="shared" si="65"/>
        <v>85000</v>
      </c>
      <c r="J188" s="50">
        <v>18</v>
      </c>
      <c r="K188" s="48">
        <f t="shared" si="68"/>
        <v>1</v>
      </c>
      <c r="L188" s="49">
        <f t="shared" si="69"/>
        <v>85000</v>
      </c>
      <c r="M188" s="49">
        <f t="shared" si="70"/>
        <v>255000</v>
      </c>
      <c r="N188" s="49"/>
      <c r="O188" s="49"/>
      <c r="P188" s="49">
        <f t="shared" si="71"/>
        <v>255000</v>
      </c>
    </row>
    <row r="189" spans="1:16" s="43" customFormat="1" ht="36.75" customHeight="1">
      <c r="A189" s="44">
        <v>20</v>
      </c>
      <c r="B189" s="53" t="s">
        <v>234</v>
      </c>
      <c r="C189" s="46">
        <v>85000</v>
      </c>
      <c r="D189" s="47">
        <v>16</v>
      </c>
      <c r="E189" s="48">
        <f t="shared" si="66"/>
        <v>1</v>
      </c>
      <c r="F189" s="49">
        <f t="shared" si="64"/>
        <v>85000</v>
      </c>
      <c r="G189" s="50">
        <v>18</v>
      </c>
      <c r="H189" s="48">
        <f t="shared" si="67"/>
        <v>1</v>
      </c>
      <c r="I189" s="49">
        <f t="shared" si="65"/>
        <v>85000</v>
      </c>
      <c r="J189" s="50">
        <v>21</v>
      </c>
      <c r="K189" s="48">
        <f t="shared" si="68"/>
        <v>1</v>
      </c>
      <c r="L189" s="49">
        <f t="shared" si="69"/>
        <v>85000</v>
      </c>
      <c r="M189" s="49">
        <f t="shared" si="70"/>
        <v>255000</v>
      </c>
      <c r="N189" s="49"/>
      <c r="O189" s="49"/>
      <c r="P189" s="49">
        <f t="shared" si="71"/>
        <v>255000</v>
      </c>
    </row>
    <row r="190" spans="1:16" s="43" customFormat="1" ht="36.75" customHeight="1">
      <c r="A190" s="44">
        <v>21</v>
      </c>
      <c r="B190" s="53" t="s">
        <v>235</v>
      </c>
      <c r="C190" s="46">
        <v>85000</v>
      </c>
      <c r="D190" s="47">
        <v>18</v>
      </c>
      <c r="E190" s="48">
        <f t="shared" si="66"/>
        <v>1</v>
      </c>
      <c r="F190" s="49">
        <f t="shared" si="64"/>
        <v>85000</v>
      </c>
      <c r="G190" s="50">
        <v>21</v>
      </c>
      <c r="H190" s="48">
        <f t="shared" si="67"/>
        <v>1</v>
      </c>
      <c r="I190" s="49">
        <f t="shared" si="65"/>
        <v>85000</v>
      </c>
      <c r="J190" s="50">
        <v>3</v>
      </c>
      <c r="K190" s="48">
        <f t="shared" si="68"/>
        <v>0.25</v>
      </c>
      <c r="L190" s="49">
        <f t="shared" si="69"/>
        <v>21250</v>
      </c>
      <c r="M190" s="49">
        <f t="shared" si="70"/>
        <v>191250</v>
      </c>
      <c r="N190" s="49"/>
      <c r="O190" s="49"/>
      <c r="P190" s="49">
        <f t="shared" si="71"/>
        <v>191250</v>
      </c>
    </row>
    <row r="191" spans="1:16" s="43" customFormat="1" ht="36.75" customHeight="1">
      <c r="A191" s="44">
        <v>22</v>
      </c>
      <c r="B191" s="53" t="s">
        <v>236</v>
      </c>
      <c r="C191" s="46">
        <v>85000</v>
      </c>
      <c r="D191" s="47">
        <v>19</v>
      </c>
      <c r="E191" s="48">
        <f t="shared" si="66"/>
        <v>1</v>
      </c>
      <c r="F191" s="49">
        <f t="shared" si="64"/>
        <v>85000</v>
      </c>
      <c r="G191" s="50">
        <v>21</v>
      </c>
      <c r="H191" s="48">
        <f t="shared" si="67"/>
        <v>1</v>
      </c>
      <c r="I191" s="49">
        <f t="shared" si="65"/>
        <v>85000</v>
      </c>
      <c r="J191" s="50">
        <v>21</v>
      </c>
      <c r="K191" s="48">
        <f t="shared" si="68"/>
        <v>1</v>
      </c>
      <c r="L191" s="49">
        <f t="shared" si="69"/>
        <v>85000</v>
      </c>
      <c r="M191" s="49">
        <f t="shared" si="70"/>
        <v>255000</v>
      </c>
      <c r="N191" s="49"/>
      <c r="O191" s="49"/>
      <c r="P191" s="49">
        <f t="shared" si="71"/>
        <v>255000</v>
      </c>
    </row>
    <row r="192" spans="1:16" s="43" customFormat="1" ht="36.75" customHeight="1">
      <c r="A192" s="44">
        <v>23</v>
      </c>
      <c r="B192" s="37" t="s">
        <v>237</v>
      </c>
      <c r="C192" s="46">
        <v>85000</v>
      </c>
      <c r="D192" s="47">
        <v>16</v>
      </c>
      <c r="E192" s="48">
        <f t="shared" si="66"/>
        <v>1</v>
      </c>
      <c r="F192" s="49">
        <f t="shared" si="64"/>
        <v>85000</v>
      </c>
      <c r="G192" s="50">
        <v>20</v>
      </c>
      <c r="H192" s="48">
        <f t="shared" si="67"/>
        <v>1</v>
      </c>
      <c r="I192" s="49">
        <f t="shared" si="65"/>
        <v>85000</v>
      </c>
      <c r="J192" s="50">
        <v>21</v>
      </c>
      <c r="K192" s="48">
        <f t="shared" si="68"/>
        <v>1</v>
      </c>
      <c r="L192" s="49">
        <f t="shared" si="69"/>
        <v>85000</v>
      </c>
      <c r="M192" s="49">
        <f t="shared" si="70"/>
        <v>255000</v>
      </c>
      <c r="N192" s="49"/>
      <c r="O192" s="49"/>
      <c r="P192" s="49">
        <f t="shared" si="71"/>
        <v>255000</v>
      </c>
    </row>
    <row r="193" spans="1:16" s="43" customFormat="1" ht="36.75" customHeight="1">
      <c r="A193" s="44">
        <v>24</v>
      </c>
      <c r="B193" s="46" t="s">
        <v>238</v>
      </c>
      <c r="C193" s="46">
        <v>85000</v>
      </c>
      <c r="D193" s="49">
        <v>19</v>
      </c>
      <c r="E193" s="48">
        <f t="shared" si="66"/>
        <v>1</v>
      </c>
      <c r="F193" s="49">
        <f t="shared" si="64"/>
        <v>85000</v>
      </c>
      <c r="G193" s="50">
        <v>19</v>
      </c>
      <c r="H193" s="48">
        <f t="shared" si="67"/>
        <v>1</v>
      </c>
      <c r="I193" s="49">
        <f t="shared" si="65"/>
        <v>85000</v>
      </c>
      <c r="J193" s="50">
        <v>21</v>
      </c>
      <c r="K193" s="48">
        <f t="shared" si="68"/>
        <v>1</v>
      </c>
      <c r="L193" s="49">
        <f t="shared" si="69"/>
        <v>85000</v>
      </c>
      <c r="M193" s="49">
        <f t="shared" si="70"/>
        <v>255000</v>
      </c>
      <c r="N193" s="49"/>
      <c r="O193" s="49"/>
      <c r="P193" s="49">
        <f t="shared" si="71"/>
        <v>255000</v>
      </c>
    </row>
    <row r="194" spans="1:16" s="43" customFormat="1" ht="36.75" customHeight="1">
      <c r="A194" s="44">
        <v>25</v>
      </c>
      <c r="B194" s="53" t="s">
        <v>239</v>
      </c>
      <c r="C194" s="46">
        <v>85000</v>
      </c>
      <c r="D194" s="47">
        <v>18</v>
      </c>
      <c r="E194" s="48">
        <f t="shared" si="66"/>
        <v>1</v>
      </c>
      <c r="F194" s="49">
        <f t="shared" si="64"/>
        <v>85000</v>
      </c>
      <c r="G194" s="50">
        <v>21</v>
      </c>
      <c r="H194" s="48">
        <f t="shared" si="67"/>
        <v>1</v>
      </c>
      <c r="I194" s="49">
        <f t="shared" si="65"/>
        <v>85000</v>
      </c>
      <c r="J194" s="50">
        <v>8</v>
      </c>
      <c r="K194" s="48">
        <f t="shared" si="68"/>
        <v>0.5</v>
      </c>
      <c r="L194" s="49">
        <f t="shared" si="69"/>
        <v>42500</v>
      </c>
      <c r="M194" s="49">
        <f t="shared" si="70"/>
        <v>212500</v>
      </c>
      <c r="N194" s="49"/>
      <c r="O194" s="49"/>
      <c r="P194" s="49">
        <f t="shared" si="71"/>
        <v>212500</v>
      </c>
    </row>
    <row r="195" spans="1:16" s="43" customFormat="1" ht="36.75" customHeight="1">
      <c r="A195" s="44">
        <v>26</v>
      </c>
      <c r="B195" s="53" t="s">
        <v>240</v>
      </c>
      <c r="C195" s="46">
        <v>85000</v>
      </c>
      <c r="D195" s="47">
        <v>15</v>
      </c>
      <c r="E195" s="48">
        <f t="shared" si="66"/>
        <v>0.75</v>
      </c>
      <c r="F195" s="49">
        <f t="shared" si="64"/>
        <v>63750</v>
      </c>
      <c r="G195" s="50">
        <v>21</v>
      </c>
      <c r="H195" s="48">
        <f t="shared" si="67"/>
        <v>1</v>
      </c>
      <c r="I195" s="49">
        <f t="shared" si="65"/>
        <v>85000</v>
      </c>
      <c r="J195" s="50">
        <v>21</v>
      </c>
      <c r="K195" s="48">
        <f t="shared" si="68"/>
        <v>1</v>
      </c>
      <c r="L195" s="49">
        <f t="shared" si="69"/>
        <v>85000</v>
      </c>
      <c r="M195" s="49">
        <f t="shared" si="70"/>
        <v>233750</v>
      </c>
      <c r="N195" s="49"/>
      <c r="O195" s="49"/>
      <c r="P195" s="49">
        <f t="shared" si="71"/>
        <v>233750</v>
      </c>
    </row>
    <row r="196" spans="1:16" s="43" customFormat="1" ht="36.75" customHeight="1">
      <c r="A196" s="44">
        <v>27</v>
      </c>
      <c r="B196" s="53" t="s">
        <v>241</v>
      </c>
      <c r="C196" s="46">
        <v>85000</v>
      </c>
      <c r="D196" s="47">
        <v>18</v>
      </c>
      <c r="E196" s="48">
        <f t="shared" si="66"/>
        <v>1</v>
      </c>
      <c r="F196" s="49">
        <f t="shared" si="64"/>
        <v>85000</v>
      </c>
      <c r="G196" s="50">
        <v>14</v>
      </c>
      <c r="H196" s="48">
        <f t="shared" si="67"/>
        <v>0.75</v>
      </c>
      <c r="I196" s="49">
        <f t="shared" si="65"/>
        <v>63750</v>
      </c>
      <c r="J196" s="50">
        <v>4</v>
      </c>
      <c r="K196" s="48">
        <f t="shared" si="68"/>
        <v>0.25</v>
      </c>
      <c r="L196" s="49">
        <f t="shared" si="69"/>
        <v>21250</v>
      </c>
      <c r="M196" s="49">
        <f t="shared" si="70"/>
        <v>170000</v>
      </c>
      <c r="N196" s="49"/>
      <c r="O196" s="49"/>
      <c r="P196" s="49">
        <f t="shared" si="71"/>
        <v>170000</v>
      </c>
    </row>
    <row r="197" spans="1:16" s="43" customFormat="1" ht="36.75" customHeight="1">
      <c r="A197" s="44">
        <v>28</v>
      </c>
      <c r="B197" s="53" t="s">
        <v>242</v>
      </c>
      <c r="C197" s="46">
        <v>85000</v>
      </c>
      <c r="D197" s="47">
        <v>6</v>
      </c>
      <c r="E197" s="48">
        <f t="shared" si="66"/>
        <v>0.5</v>
      </c>
      <c r="F197" s="49">
        <f t="shared" si="64"/>
        <v>42500</v>
      </c>
      <c r="G197" s="50">
        <v>16</v>
      </c>
      <c r="H197" s="48">
        <f t="shared" si="67"/>
        <v>1</v>
      </c>
      <c r="I197" s="49">
        <f t="shared" si="65"/>
        <v>85000</v>
      </c>
      <c r="J197" s="50">
        <v>18</v>
      </c>
      <c r="K197" s="48">
        <f t="shared" si="68"/>
        <v>1</v>
      </c>
      <c r="L197" s="49">
        <f t="shared" si="69"/>
        <v>85000</v>
      </c>
      <c r="M197" s="49">
        <f t="shared" si="70"/>
        <v>212500</v>
      </c>
      <c r="N197" s="49"/>
      <c r="O197" s="49"/>
      <c r="P197" s="49">
        <f t="shared" si="71"/>
        <v>212500</v>
      </c>
    </row>
    <row r="198" spans="1:16" s="43" customFormat="1" ht="36.75" customHeight="1">
      <c r="A198" s="44">
        <v>29</v>
      </c>
      <c r="B198" s="53" t="s">
        <v>243</v>
      </c>
      <c r="C198" s="46">
        <v>85000</v>
      </c>
      <c r="D198" s="47">
        <v>18</v>
      </c>
      <c r="E198" s="48">
        <f t="shared" si="66"/>
        <v>1</v>
      </c>
      <c r="F198" s="49">
        <f t="shared" si="64"/>
        <v>85000</v>
      </c>
      <c r="G198" s="50">
        <v>14</v>
      </c>
      <c r="H198" s="48">
        <f t="shared" si="67"/>
        <v>0.75</v>
      </c>
      <c r="I198" s="49">
        <f t="shared" si="65"/>
        <v>63750</v>
      </c>
      <c r="J198" s="50">
        <v>21</v>
      </c>
      <c r="K198" s="48">
        <f t="shared" si="68"/>
        <v>1</v>
      </c>
      <c r="L198" s="49">
        <f t="shared" si="69"/>
        <v>85000</v>
      </c>
      <c r="M198" s="49">
        <f t="shared" si="70"/>
        <v>233750</v>
      </c>
      <c r="N198" s="49"/>
      <c r="O198" s="49"/>
      <c r="P198" s="49">
        <f t="shared" si="71"/>
        <v>233750</v>
      </c>
    </row>
    <row r="199" spans="1:16" s="43" customFormat="1" ht="36.75" customHeight="1">
      <c r="A199" s="44">
        <v>30</v>
      </c>
      <c r="B199" s="37" t="s">
        <v>670</v>
      </c>
      <c r="C199" s="46">
        <v>85000</v>
      </c>
      <c r="D199" s="47">
        <v>14</v>
      </c>
      <c r="E199" s="48">
        <f t="shared" si="66"/>
        <v>0.75</v>
      </c>
      <c r="F199" s="49">
        <f t="shared" si="64"/>
        <v>63750</v>
      </c>
      <c r="G199" s="50">
        <v>21</v>
      </c>
      <c r="H199" s="48">
        <f t="shared" si="67"/>
        <v>1</v>
      </c>
      <c r="I199" s="49">
        <f t="shared" si="65"/>
        <v>85000</v>
      </c>
      <c r="J199" s="50">
        <v>18</v>
      </c>
      <c r="K199" s="48">
        <f t="shared" si="68"/>
        <v>1</v>
      </c>
      <c r="L199" s="49">
        <f t="shared" si="69"/>
        <v>85000</v>
      </c>
      <c r="M199" s="49">
        <f t="shared" si="70"/>
        <v>233750</v>
      </c>
      <c r="N199" s="49"/>
      <c r="O199" s="49"/>
      <c r="P199" s="49">
        <f t="shared" si="71"/>
        <v>233750</v>
      </c>
    </row>
    <row r="200" spans="1:16" s="43" customFormat="1" ht="36.75" customHeight="1">
      <c r="A200" s="40">
        <v>9</v>
      </c>
      <c r="B200" s="41" t="s">
        <v>56</v>
      </c>
      <c r="C200" s="42"/>
      <c r="D200" s="47"/>
      <c r="E200" s="42"/>
      <c r="F200" s="42">
        <f>SUM(F201:F229)</f>
        <v>2146250</v>
      </c>
      <c r="G200" s="56"/>
      <c r="H200" s="42"/>
      <c r="I200" s="42">
        <f>SUM(I201:I229)</f>
        <v>2295000</v>
      </c>
      <c r="J200" s="42"/>
      <c r="K200" s="42"/>
      <c r="L200" s="42">
        <f>SUM(L201:L229)</f>
        <v>2316250</v>
      </c>
      <c r="M200" s="42">
        <f>SUM(M201:M229)</f>
        <v>6757500</v>
      </c>
      <c r="N200" s="42">
        <f>SUM(N201:N229)</f>
        <v>0</v>
      </c>
      <c r="O200" s="42">
        <f>SUM(O201:O229)</f>
        <v>0</v>
      </c>
      <c r="P200" s="42">
        <f>SUM(P201:P229)</f>
        <v>6757500</v>
      </c>
    </row>
    <row r="201" spans="1:16" s="43" customFormat="1" ht="36.75" customHeight="1">
      <c r="A201" s="44">
        <v>1</v>
      </c>
      <c r="B201" s="57" t="s">
        <v>244</v>
      </c>
      <c r="C201" s="46">
        <v>85000</v>
      </c>
      <c r="D201" s="58">
        <v>9</v>
      </c>
      <c r="E201" s="48">
        <f>IF(D201=0,0,IF(D201&lt;=5,0.25,IF(D201&lt;=10,0.5,IF(D201&lt;=15,0.75,1))))</f>
        <v>0.5</v>
      </c>
      <c r="F201" s="49">
        <f aca="true" t="shared" si="72" ref="F201:F229">C201*E201</f>
        <v>42500</v>
      </c>
      <c r="G201" s="50">
        <v>13</v>
      </c>
      <c r="H201" s="48">
        <f>IF(G201=0,0,IF(G201&lt;=5,0.25,IF(G201&lt;=10,0.5,IF(G201&lt;=15,0.75,1))))</f>
        <v>0.75</v>
      </c>
      <c r="I201" s="49">
        <f aca="true" t="shared" si="73" ref="I201:I229">C201*H201</f>
        <v>63750</v>
      </c>
      <c r="J201" s="50">
        <v>13</v>
      </c>
      <c r="K201" s="48">
        <f>IF(J201=0,0,IF(J201&lt;=5,0.25,IF(J201&lt;=10,0.5,IF(J201&lt;=15,0.75,1))))</f>
        <v>0.75</v>
      </c>
      <c r="L201" s="49">
        <f>C201*K201</f>
        <v>63750</v>
      </c>
      <c r="M201" s="49">
        <f>L201+I201+F201</f>
        <v>170000</v>
      </c>
      <c r="N201" s="49"/>
      <c r="O201" s="49"/>
      <c r="P201" s="49">
        <f>M201-N201-O201</f>
        <v>170000</v>
      </c>
    </row>
    <row r="202" spans="1:16" s="43" customFormat="1" ht="36.75" customHeight="1">
      <c r="A202" s="44">
        <v>2</v>
      </c>
      <c r="B202" s="59" t="s">
        <v>245</v>
      </c>
      <c r="C202" s="46">
        <v>85000</v>
      </c>
      <c r="D202" s="58">
        <v>19</v>
      </c>
      <c r="E202" s="48">
        <f aca="true" t="shared" si="74" ref="E202:E229">IF(D202=0,0,IF(D202&lt;=5,0.25,IF(D202&lt;=10,0.5,IF(D202&lt;=15,0.75,1))))</f>
        <v>1</v>
      </c>
      <c r="F202" s="49">
        <f t="shared" si="72"/>
        <v>85000</v>
      </c>
      <c r="G202" s="50">
        <v>19</v>
      </c>
      <c r="H202" s="48">
        <f aca="true" t="shared" si="75" ref="H202:H229">IF(G202=0,0,IF(G202&lt;=5,0.25,IF(G202&lt;=10,0.5,IF(G202&lt;=15,0.75,1))))</f>
        <v>1</v>
      </c>
      <c r="I202" s="49">
        <f t="shared" si="73"/>
        <v>85000</v>
      </c>
      <c r="J202" s="50">
        <v>21</v>
      </c>
      <c r="K202" s="48">
        <f aca="true" t="shared" si="76" ref="K202:K229">IF(J202=0,0,IF(J202&lt;=5,0.25,IF(J202&lt;=10,0.5,IF(J202&lt;=15,0.75,1))))</f>
        <v>1</v>
      </c>
      <c r="L202" s="49">
        <f aca="true" t="shared" si="77" ref="L202:L229">C202*K202</f>
        <v>85000</v>
      </c>
      <c r="M202" s="49">
        <f aca="true" t="shared" si="78" ref="M202:M229">L202+I202+F202</f>
        <v>255000</v>
      </c>
      <c r="N202" s="49"/>
      <c r="O202" s="49"/>
      <c r="P202" s="49">
        <f aca="true" t="shared" si="79" ref="P202:P229">M202-N202-O202</f>
        <v>255000</v>
      </c>
    </row>
    <row r="203" spans="1:16" s="43" customFormat="1" ht="36.75" customHeight="1">
      <c r="A203" s="44">
        <v>3</v>
      </c>
      <c r="B203" s="57" t="s">
        <v>246</v>
      </c>
      <c r="C203" s="46">
        <v>85000</v>
      </c>
      <c r="D203" s="58">
        <v>18</v>
      </c>
      <c r="E203" s="48">
        <f t="shared" si="74"/>
        <v>1</v>
      </c>
      <c r="F203" s="49">
        <f t="shared" si="72"/>
        <v>85000</v>
      </c>
      <c r="G203" s="50">
        <v>13</v>
      </c>
      <c r="H203" s="48">
        <f t="shared" si="75"/>
        <v>0.75</v>
      </c>
      <c r="I203" s="49">
        <f t="shared" si="73"/>
        <v>63750</v>
      </c>
      <c r="J203" s="50">
        <v>20</v>
      </c>
      <c r="K203" s="48">
        <f t="shared" si="76"/>
        <v>1</v>
      </c>
      <c r="L203" s="49">
        <f t="shared" si="77"/>
        <v>85000</v>
      </c>
      <c r="M203" s="49">
        <f t="shared" si="78"/>
        <v>233750</v>
      </c>
      <c r="N203" s="49"/>
      <c r="O203" s="49"/>
      <c r="P203" s="49">
        <f t="shared" si="79"/>
        <v>233750</v>
      </c>
    </row>
    <row r="204" spans="1:16" s="43" customFormat="1" ht="36.75" customHeight="1">
      <c r="A204" s="44">
        <v>4</v>
      </c>
      <c r="B204" s="57" t="s">
        <v>247</v>
      </c>
      <c r="C204" s="46">
        <v>85000</v>
      </c>
      <c r="D204" s="58">
        <v>19</v>
      </c>
      <c r="E204" s="48">
        <f t="shared" si="74"/>
        <v>1</v>
      </c>
      <c r="F204" s="49">
        <f t="shared" si="72"/>
        <v>85000</v>
      </c>
      <c r="G204" s="50">
        <v>19</v>
      </c>
      <c r="H204" s="48">
        <f t="shared" si="75"/>
        <v>1</v>
      </c>
      <c r="I204" s="49">
        <f t="shared" si="73"/>
        <v>85000</v>
      </c>
      <c r="J204" s="50">
        <v>15</v>
      </c>
      <c r="K204" s="48">
        <f t="shared" si="76"/>
        <v>0.75</v>
      </c>
      <c r="L204" s="49">
        <f t="shared" si="77"/>
        <v>63750</v>
      </c>
      <c r="M204" s="49">
        <f t="shared" si="78"/>
        <v>233750</v>
      </c>
      <c r="N204" s="49"/>
      <c r="O204" s="49"/>
      <c r="P204" s="49">
        <f t="shared" si="79"/>
        <v>233750</v>
      </c>
    </row>
    <row r="205" spans="1:16" s="43" customFormat="1" ht="36.75" customHeight="1">
      <c r="A205" s="44">
        <v>5</v>
      </c>
      <c r="B205" s="57" t="s">
        <v>248</v>
      </c>
      <c r="C205" s="46">
        <v>85000</v>
      </c>
      <c r="D205" s="58">
        <v>16</v>
      </c>
      <c r="E205" s="48">
        <f t="shared" si="74"/>
        <v>1</v>
      </c>
      <c r="F205" s="49">
        <f t="shared" si="72"/>
        <v>85000</v>
      </c>
      <c r="G205" s="50">
        <v>14</v>
      </c>
      <c r="H205" s="48">
        <f t="shared" si="75"/>
        <v>0.75</v>
      </c>
      <c r="I205" s="49">
        <f t="shared" si="73"/>
        <v>63750</v>
      </c>
      <c r="J205" s="50">
        <v>8</v>
      </c>
      <c r="K205" s="48">
        <f t="shared" si="76"/>
        <v>0.5</v>
      </c>
      <c r="L205" s="49">
        <f t="shared" si="77"/>
        <v>42500</v>
      </c>
      <c r="M205" s="49">
        <f t="shared" si="78"/>
        <v>191250</v>
      </c>
      <c r="N205" s="49"/>
      <c r="O205" s="49"/>
      <c r="P205" s="49">
        <f t="shared" si="79"/>
        <v>191250</v>
      </c>
    </row>
    <row r="206" spans="1:16" s="43" customFormat="1" ht="36.75" customHeight="1">
      <c r="A206" s="44">
        <v>6</v>
      </c>
      <c r="B206" s="57" t="s">
        <v>249</v>
      </c>
      <c r="C206" s="46">
        <v>85000</v>
      </c>
      <c r="D206" s="58">
        <v>18</v>
      </c>
      <c r="E206" s="48">
        <f t="shared" si="74"/>
        <v>1</v>
      </c>
      <c r="F206" s="49">
        <f t="shared" si="72"/>
        <v>85000</v>
      </c>
      <c r="G206" s="50">
        <v>14</v>
      </c>
      <c r="H206" s="48">
        <f t="shared" si="75"/>
        <v>0.75</v>
      </c>
      <c r="I206" s="49">
        <f t="shared" si="73"/>
        <v>63750</v>
      </c>
      <c r="J206" s="50">
        <v>21</v>
      </c>
      <c r="K206" s="48">
        <f t="shared" si="76"/>
        <v>1</v>
      </c>
      <c r="L206" s="49">
        <f t="shared" si="77"/>
        <v>85000</v>
      </c>
      <c r="M206" s="49">
        <f t="shared" si="78"/>
        <v>233750</v>
      </c>
      <c r="N206" s="49"/>
      <c r="O206" s="49"/>
      <c r="P206" s="49">
        <f t="shared" si="79"/>
        <v>233750</v>
      </c>
    </row>
    <row r="207" spans="1:16" s="43" customFormat="1" ht="36.75" customHeight="1">
      <c r="A207" s="44">
        <v>7</v>
      </c>
      <c r="B207" s="57" t="s">
        <v>250</v>
      </c>
      <c r="C207" s="46">
        <v>85000</v>
      </c>
      <c r="D207" s="58">
        <v>17</v>
      </c>
      <c r="E207" s="48">
        <f t="shared" si="74"/>
        <v>1</v>
      </c>
      <c r="F207" s="49">
        <f t="shared" si="72"/>
        <v>85000</v>
      </c>
      <c r="G207" s="50">
        <v>21</v>
      </c>
      <c r="H207" s="48">
        <f t="shared" si="75"/>
        <v>1</v>
      </c>
      <c r="I207" s="49">
        <f t="shared" si="73"/>
        <v>85000</v>
      </c>
      <c r="J207" s="50">
        <v>18</v>
      </c>
      <c r="K207" s="48">
        <f t="shared" si="76"/>
        <v>1</v>
      </c>
      <c r="L207" s="49">
        <f t="shared" si="77"/>
        <v>85000</v>
      </c>
      <c r="M207" s="49">
        <f t="shared" si="78"/>
        <v>255000</v>
      </c>
      <c r="N207" s="49"/>
      <c r="O207" s="49"/>
      <c r="P207" s="49">
        <f t="shared" si="79"/>
        <v>255000</v>
      </c>
    </row>
    <row r="208" spans="1:16" s="43" customFormat="1" ht="36.75" customHeight="1">
      <c r="A208" s="44">
        <v>8</v>
      </c>
      <c r="B208" s="57" t="s">
        <v>251</v>
      </c>
      <c r="C208" s="46">
        <v>85000</v>
      </c>
      <c r="D208" s="58">
        <v>19</v>
      </c>
      <c r="E208" s="48">
        <f t="shared" si="74"/>
        <v>1</v>
      </c>
      <c r="F208" s="49">
        <f t="shared" si="72"/>
        <v>85000</v>
      </c>
      <c r="G208" s="50">
        <v>20</v>
      </c>
      <c r="H208" s="48">
        <f t="shared" si="75"/>
        <v>1</v>
      </c>
      <c r="I208" s="49">
        <f t="shared" si="73"/>
        <v>85000</v>
      </c>
      <c r="J208" s="50">
        <v>21</v>
      </c>
      <c r="K208" s="48">
        <f t="shared" si="76"/>
        <v>1</v>
      </c>
      <c r="L208" s="49">
        <f t="shared" si="77"/>
        <v>85000</v>
      </c>
      <c r="M208" s="49">
        <f t="shared" si="78"/>
        <v>255000</v>
      </c>
      <c r="N208" s="49"/>
      <c r="O208" s="49"/>
      <c r="P208" s="49">
        <f t="shared" si="79"/>
        <v>255000</v>
      </c>
    </row>
    <row r="209" spans="1:16" s="43" customFormat="1" ht="36.75" customHeight="1">
      <c r="A209" s="44">
        <v>9</v>
      </c>
      <c r="B209" s="57" t="s">
        <v>252</v>
      </c>
      <c r="C209" s="46">
        <v>85000</v>
      </c>
      <c r="D209" s="58">
        <v>18</v>
      </c>
      <c r="E209" s="48">
        <f t="shared" si="74"/>
        <v>1</v>
      </c>
      <c r="F209" s="49">
        <f t="shared" si="72"/>
        <v>85000</v>
      </c>
      <c r="G209" s="50">
        <v>17</v>
      </c>
      <c r="H209" s="48">
        <f t="shared" si="75"/>
        <v>1</v>
      </c>
      <c r="I209" s="49">
        <f t="shared" si="73"/>
        <v>85000</v>
      </c>
      <c r="J209" s="50">
        <v>19</v>
      </c>
      <c r="K209" s="48">
        <f t="shared" si="76"/>
        <v>1</v>
      </c>
      <c r="L209" s="49">
        <f t="shared" si="77"/>
        <v>85000</v>
      </c>
      <c r="M209" s="49">
        <f t="shared" si="78"/>
        <v>255000</v>
      </c>
      <c r="N209" s="49"/>
      <c r="O209" s="49"/>
      <c r="P209" s="49">
        <f t="shared" si="79"/>
        <v>255000</v>
      </c>
    </row>
    <row r="210" spans="1:16" s="43" customFormat="1" ht="36.75" customHeight="1">
      <c r="A210" s="44">
        <v>10</v>
      </c>
      <c r="B210" s="57" t="s">
        <v>253</v>
      </c>
      <c r="C210" s="46">
        <v>85000</v>
      </c>
      <c r="D210" s="58">
        <v>16</v>
      </c>
      <c r="E210" s="48">
        <f t="shared" si="74"/>
        <v>1</v>
      </c>
      <c r="F210" s="49">
        <f t="shared" si="72"/>
        <v>85000</v>
      </c>
      <c r="G210" s="50">
        <v>20</v>
      </c>
      <c r="H210" s="48">
        <f t="shared" si="75"/>
        <v>1</v>
      </c>
      <c r="I210" s="49">
        <f t="shared" si="73"/>
        <v>85000</v>
      </c>
      <c r="J210" s="50">
        <v>19</v>
      </c>
      <c r="K210" s="48">
        <f t="shared" si="76"/>
        <v>1</v>
      </c>
      <c r="L210" s="49">
        <f t="shared" si="77"/>
        <v>85000</v>
      </c>
      <c r="M210" s="49">
        <f t="shared" si="78"/>
        <v>255000</v>
      </c>
      <c r="N210" s="49"/>
      <c r="O210" s="49"/>
      <c r="P210" s="49">
        <f t="shared" si="79"/>
        <v>255000</v>
      </c>
    </row>
    <row r="211" spans="1:16" s="43" customFormat="1" ht="36.75" customHeight="1">
      <c r="A211" s="44">
        <v>11</v>
      </c>
      <c r="B211" s="57" t="s">
        <v>254</v>
      </c>
      <c r="C211" s="46">
        <v>85000</v>
      </c>
      <c r="D211" s="58">
        <v>16</v>
      </c>
      <c r="E211" s="48">
        <f t="shared" si="74"/>
        <v>1</v>
      </c>
      <c r="F211" s="49">
        <f t="shared" si="72"/>
        <v>85000</v>
      </c>
      <c r="G211" s="50">
        <v>16</v>
      </c>
      <c r="H211" s="48">
        <f t="shared" si="75"/>
        <v>1</v>
      </c>
      <c r="I211" s="49">
        <f t="shared" si="73"/>
        <v>85000</v>
      </c>
      <c r="J211" s="50">
        <v>20</v>
      </c>
      <c r="K211" s="48">
        <f t="shared" si="76"/>
        <v>1</v>
      </c>
      <c r="L211" s="49">
        <f t="shared" si="77"/>
        <v>85000</v>
      </c>
      <c r="M211" s="49">
        <f t="shared" si="78"/>
        <v>255000</v>
      </c>
      <c r="N211" s="49"/>
      <c r="O211" s="49"/>
      <c r="P211" s="49">
        <f t="shared" si="79"/>
        <v>255000</v>
      </c>
    </row>
    <row r="212" spans="1:16" s="43" customFormat="1" ht="36.75" customHeight="1">
      <c r="A212" s="44">
        <v>12</v>
      </c>
      <c r="B212" s="57" t="s">
        <v>255</v>
      </c>
      <c r="C212" s="46">
        <v>85000</v>
      </c>
      <c r="D212" s="58">
        <v>19</v>
      </c>
      <c r="E212" s="48">
        <f t="shared" si="74"/>
        <v>1</v>
      </c>
      <c r="F212" s="49">
        <f t="shared" si="72"/>
        <v>85000</v>
      </c>
      <c r="G212" s="50">
        <v>21</v>
      </c>
      <c r="H212" s="48">
        <f t="shared" si="75"/>
        <v>1</v>
      </c>
      <c r="I212" s="49">
        <f t="shared" si="73"/>
        <v>85000</v>
      </c>
      <c r="J212" s="50">
        <v>21</v>
      </c>
      <c r="K212" s="48">
        <f t="shared" si="76"/>
        <v>1</v>
      </c>
      <c r="L212" s="49">
        <f t="shared" si="77"/>
        <v>85000</v>
      </c>
      <c r="M212" s="49">
        <f t="shared" si="78"/>
        <v>255000</v>
      </c>
      <c r="N212" s="49"/>
      <c r="O212" s="49"/>
      <c r="P212" s="49">
        <f t="shared" si="79"/>
        <v>255000</v>
      </c>
    </row>
    <row r="213" spans="1:16" s="43" customFormat="1" ht="36.75" customHeight="1">
      <c r="A213" s="44">
        <v>13</v>
      </c>
      <c r="B213" s="57" t="s">
        <v>256</v>
      </c>
      <c r="C213" s="46">
        <v>85000</v>
      </c>
      <c r="D213" s="58">
        <v>19</v>
      </c>
      <c r="E213" s="48">
        <f t="shared" si="74"/>
        <v>1</v>
      </c>
      <c r="F213" s="49">
        <f t="shared" si="72"/>
        <v>85000</v>
      </c>
      <c r="G213" s="50">
        <v>21</v>
      </c>
      <c r="H213" s="48">
        <f t="shared" si="75"/>
        <v>1</v>
      </c>
      <c r="I213" s="49">
        <f t="shared" si="73"/>
        <v>85000</v>
      </c>
      <c r="J213" s="50">
        <v>20</v>
      </c>
      <c r="K213" s="48">
        <f t="shared" si="76"/>
        <v>1</v>
      </c>
      <c r="L213" s="49">
        <f t="shared" si="77"/>
        <v>85000</v>
      </c>
      <c r="M213" s="49">
        <f t="shared" si="78"/>
        <v>255000</v>
      </c>
      <c r="N213" s="49"/>
      <c r="O213" s="49"/>
      <c r="P213" s="49">
        <f t="shared" si="79"/>
        <v>255000</v>
      </c>
    </row>
    <row r="214" spans="1:16" s="43" customFormat="1" ht="36.75" customHeight="1">
      <c r="A214" s="44">
        <v>14</v>
      </c>
      <c r="B214" s="57" t="s">
        <v>257</v>
      </c>
      <c r="C214" s="46">
        <v>85000</v>
      </c>
      <c r="D214" s="58">
        <v>13</v>
      </c>
      <c r="E214" s="48">
        <f t="shared" si="74"/>
        <v>0.75</v>
      </c>
      <c r="F214" s="49">
        <f t="shared" si="72"/>
        <v>63750</v>
      </c>
      <c r="G214" s="50">
        <v>21</v>
      </c>
      <c r="H214" s="48">
        <f t="shared" si="75"/>
        <v>1</v>
      </c>
      <c r="I214" s="49">
        <f t="shared" si="73"/>
        <v>85000</v>
      </c>
      <c r="J214" s="50">
        <v>19</v>
      </c>
      <c r="K214" s="48">
        <f t="shared" si="76"/>
        <v>1</v>
      </c>
      <c r="L214" s="49">
        <f t="shared" si="77"/>
        <v>85000</v>
      </c>
      <c r="M214" s="49">
        <f t="shared" si="78"/>
        <v>233750</v>
      </c>
      <c r="N214" s="49"/>
      <c r="O214" s="49"/>
      <c r="P214" s="49">
        <f t="shared" si="79"/>
        <v>233750</v>
      </c>
    </row>
    <row r="215" spans="1:16" s="43" customFormat="1" ht="36.75" customHeight="1">
      <c r="A215" s="44">
        <v>15</v>
      </c>
      <c r="B215" s="57" t="s">
        <v>258</v>
      </c>
      <c r="C215" s="46">
        <v>85000</v>
      </c>
      <c r="D215" s="58">
        <v>19</v>
      </c>
      <c r="E215" s="48">
        <f t="shared" si="74"/>
        <v>1</v>
      </c>
      <c r="F215" s="49">
        <f t="shared" si="72"/>
        <v>85000</v>
      </c>
      <c r="G215" s="50">
        <v>20</v>
      </c>
      <c r="H215" s="48">
        <f t="shared" si="75"/>
        <v>1</v>
      </c>
      <c r="I215" s="49">
        <f t="shared" si="73"/>
        <v>85000</v>
      </c>
      <c r="J215" s="50">
        <v>21</v>
      </c>
      <c r="K215" s="48">
        <f t="shared" si="76"/>
        <v>1</v>
      </c>
      <c r="L215" s="49">
        <f t="shared" si="77"/>
        <v>85000</v>
      </c>
      <c r="M215" s="49">
        <f t="shared" si="78"/>
        <v>255000</v>
      </c>
      <c r="N215" s="49"/>
      <c r="O215" s="49"/>
      <c r="P215" s="49">
        <f t="shared" si="79"/>
        <v>255000</v>
      </c>
    </row>
    <row r="216" spans="1:16" s="43" customFormat="1" ht="36.75" customHeight="1">
      <c r="A216" s="44">
        <v>16</v>
      </c>
      <c r="B216" s="57" t="s">
        <v>259</v>
      </c>
      <c r="C216" s="46">
        <v>85000</v>
      </c>
      <c r="D216" s="58">
        <v>19</v>
      </c>
      <c r="E216" s="48">
        <f t="shared" si="74"/>
        <v>1</v>
      </c>
      <c r="F216" s="49">
        <f t="shared" si="72"/>
        <v>85000</v>
      </c>
      <c r="G216" s="50">
        <v>21</v>
      </c>
      <c r="H216" s="48">
        <f t="shared" si="75"/>
        <v>1</v>
      </c>
      <c r="I216" s="49">
        <f t="shared" si="73"/>
        <v>85000</v>
      </c>
      <c r="J216" s="50">
        <v>20</v>
      </c>
      <c r="K216" s="48">
        <f t="shared" si="76"/>
        <v>1</v>
      </c>
      <c r="L216" s="49">
        <f t="shared" si="77"/>
        <v>85000</v>
      </c>
      <c r="M216" s="49">
        <f t="shared" si="78"/>
        <v>255000</v>
      </c>
      <c r="N216" s="49"/>
      <c r="O216" s="49"/>
      <c r="P216" s="49">
        <f t="shared" si="79"/>
        <v>255000</v>
      </c>
    </row>
    <row r="217" spans="1:16" s="43" customFormat="1" ht="36.75" customHeight="1">
      <c r="A217" s="44">
        <v>17</v>
      </c>
      <c r="B217" s="57" t="s">
        <v>260</v>
      </c>
      <c r="C217" s="46">
        <v>85000</v>
      </c>
      <c r="D217" s="58">
        <v>18</v>
      </c>
      <c r="E217" s="48">
        <f t="shared" si="74"/>
        <v>1</v>
      </c>
      <c r="F217" s="49">
        <f t="shared" si="72"/>
        <v>85000</v>
      </c>
      <c r="G217" s="50">
        <v>17</v>
      </c>
      <c r="H217" s="48">
        <f t="shared" si="75"/>
        <v>1</v>
      </c>
      <c r="I217" s="49">
        <f t="shared" si="73"/>
        <v>85000</v>
      </c>
      <c r="J217" s="50">
        <v>21</v>
      </c>
      <c r="K217" s="48">
        <f t="shared" si="76"/>
        <v>1</v>
      </c>
      <c r="L217" s="49">
        <f t="shared" si="77"/>
        <v>85000</v>
      </c>
      <c r="M217" s="49">
        <f t="shared" si="78"/>
        <v>255000</v>
      </c>
      <c r="N217" s="49"/>
      <c r="O217" s="49"/>
      <c r="P217" s="49">
        <f t="shared" si="79"/>
        <v>255000</v>
      </c>
    </row>
    <row r="218" spans="1:16" s="43" customFormat="1" ht="36.75" customHeight="1">
      <c r="A218" s="44">
        <v>18</v>
      </c>
      <c r="B218" s="57" t="s">
        <v>261</v>
      </c>
      <c r="C218" s="46">
        <v>85000</v>
      </c>
      <c r="D218" s="58">
        <v>19</v>
      </c>
      <c r="E218" s="48">
        <f t="shared" si="74"/>
        <v>1</v>
      </c>
      <c r="F218" s="49">
        <f t="shared" si="72"/>
        <v>85000</v>
      </c>
      <c r="G218" s="50">
        <v>21</v>
      </c>
      <c r="H218" s="48">
        <f t="shared" si="75"/>
        <v>1</v>
      </c>
      <c r="I218" s="49">
        <f t="shared" si="73"/>
        <v>85000</v>
      </c>
      <c r="J218" s="50">
        <v>21</v>
      </c>
      <c r="K218" s="48">
        <f t="shared" si="76"/>
        <v>1</v>
      </c>
      <c r="L218" s="49">
        <f t="shared" si="77"/>
        <v>85000</v>
      </c>
      <c r="M218" s="49">
        <f t="shared" si="78"/>
        <v>255000</v>
      </c>
      <c r="N218" s="49"/>
      <c r="O218" s="49"/>
      <c r="P218" s="49">
        <f t="shared" si="79"/>
        <v>255000</v>
      </c>
    </row>
    <row r="219" spans="1:16" s="43" customFormat="1" ht="36.75" customHeight="1">
      <c r="A219" s="44">
        <v>19</v>
      </c>
      <c r="B219" s="57" t="s">
        <v>262</v>
      </c>
      <c r="C219" s="46">
        <v>85000</v>
      </c>
      <c r="D219" s="58">
        <v>11</v>
      </c>
      <c r="E219" s="48">
        <f t="shared" si="74"/>
        <v>0.75</v>
      </c>
      <c r="F219" s="49">
        <f t="shared" si="72"/>
        <v>63750</v>
      </c>
      <c r="G219" s="50">
        <v>20</v>
      </c>
      <c r="H219" s="48">
        <f t="shared" si="75"/>
        <v>1</v>
      </c>
      <c r="I219" s="49">
        <f t="shared" si="73"/>
        <v>85000</v>
      </c>
      <c r="J219" s="50">
        <v>8</v>
      </c>
      <c r="K219" s="48">
        <f t="shared" si="76"/>
        <v>0.5</v>
      </c>
      <c r="L219" s="49">
        <f t="shared" si="77"/>
        <v>42500</v>
      </c>
      <c r="M219" s="49">
        <f t="shared" si="78"/>
        <v>191250</v>
      </c>
      <c r="N219" s="49"/>
      <c r="O219" s="49"/>
      <c r="P219" s="49">
        <f t="shared" si="79"/>
        <v>191250</v>
      </c>
    </row>
    <row r="220" spans="1:16" s="43" customFormat="1" ht="36.75" customHeight="1">
      <c r="A220" s="44">
        <v>20</v>
      </c>
      <c r="B220" s="57" t="s">
        <v>263</v>
      </c>
      <c r="C220" s="46">
        <v>85000</v>
      </c>
      <c r="D220" s="58">
        <v>11</v>
      </c>
      <c r="E220" s="48">
        <f t="shared" si="74"/>
        <v>0.75</v>
      </c>
      <c r="F220" s="49">
        <f t="shared" si="72"/>
        <v>63750</v>
      </c>
      <c r="G220" s="50">
        <v>21</v>
      </c>
      <c r="H220" s="48">
        <f t="shared" si="75"/>
        <v>1</v>
      </c>
      <c r="I220" s="49">
        <f t="shared" si="73"/>
        <v>85000</v>
      </c>
      <c r="J220" s="50">
        <v>20</v>
      </c>
      <c r="K220" s="48">
        <f t="shared" si="76"/>
        <v>1</v>
      </c>
      <c r="L220" s="49">
        <f t="shared" si="77"/>
        <v>85000</v>
      </c>
      <c r="M220" s="49">
        <f t="shared" si="78"/>
        <v>233750</v>
      </c>
      <c r="N220" s="49"/>
      <c r="O220" s="49"/>
      <c r="P220" s="49">
        <f t="shared" si="79"/>
        <v>233750</v>
      </c>
    </row>
    <row r="221" spans="1:16" s="43" customFormat="1" ht="36.75" customHeight="1">
      <c r="A221" s="44">
        <v>21</v>
      </c>
      <c r="B221" s="57" t="s">
        <v>264</v>
      </c>
      <c r="C221" s="46">
        <v>85000</v>
      </c>
      <c r="D221" s="58">
        <v>15</v>
      </c>
      <c r="E221" s="48">
        <f t="shared" si="74"/>
        <v>0.75</v>
      </c>
      <c r="F221" s="49">
        <f t="shared" si="72"/>
        <v>63750</v>
      </c>
      <c r="G221" s="50">
        <v>14</v>
      </c>
      <c r="H221" s="48">
        <f t="shared" si="75"/>
        <v>0.75</v>
      </c>
      <c r="I221" s="49">
        <f t="shared" si="73"/>
        <v>63750</v>
      </c>
      <c r="J221" s="50">
        <v>21</v>
      </c>
      <c r="K221" s="48">
        <f t="shared" si="76"/>
        <v>1</v>
      </c>
      <c r="L221" s="49">
        <f t="shared" si="77"/>
        <v>85000</v>
      </c>
      <c r="M221" s="49">
        <f t="shared" si="78"/>
        <v>212500</v>
      </c>
      <c r="N221" s="49"/>
      <c r="O221" s="49"/>
      <c r="P221" s="49">
        <f t="shared" si="79"/>
        <v>212500</v>
      </c>
    </row>
    <row r="222" spans="1:16" s="43" customFormat="1" ht="36.75" customHeight="1">
      <c r="A222" s="44">
        <v>22</v>
      </c>
      <c r="B222" s="57" t="s">
        <v>265</v>
      </c>
      <c r="C222" s="46">
        <v>85000</v>
      </c>
      <c r="D222" s="58">
        <v>17</v>
      </c>
      <c r="E222" s="48">
        <f t="shared" si="74"/>
        <v>1</v>
      </c>
      <c r="F222" s="49">
        <f t="shared" si="72"/>
        <v>85000</v>
      </c>
      <c r="G222" s="50">
        <v>16</v>
      </c>
      <c r="H222" s="48">
        <f t="shared" si="75"/>
        <v>1</v>
      </c>
      <c r="I222" s="49">
        <f t="shared" si="73"/>
        <v>85000</v>
      </c>
      <c r="J222" s="50">
        <v>20</v>
      </c>
      <c r="K222" s="48">
        <f t="shared" si="76"/>
        <v>1</v>
      </c>
      <c r="L222" s="49">
        <f t="shared" si="77"/>
        <v>85000</v>
      </c>
      <c r="M222" s="49">
        <f t="shared" si="78"/>
        <v>255000</v>
      </c>
      <c r="N222" s="49"/>
      <c r="O222" s="49"/>
      <c r="P222" s="49">
        <f t="shared" si="79"/>
        <v>255000</v>
      </c>
    </row>
    <row r="223" spans="1:16" s="43" customFormat="1" ht="36.75" customHeight="1">
      <c r="A223" s="44">
        <v>23</v>
      </c>
      <c r="B223" s="59" t="s">
        <v>266</v>
      </c>
      <c r="C223" s="46">
        <v>85000</v>
      </c>
      <c r="D223" s="58">
        <v>19</v>
      </c>
      <c r="E223" s="48">
        <f t="shared" si="74"/>
        <v>1</v>
      </c>
      <c r="F223" s="49">
        <f t="shared" si="72"/>
        <v>85000</v>
      </c>
      <c r="G223" s="50">
        <v>17</v>
      </c>
      <c r="H223" s="48">
        <f t="shared" si="75"/>
        <v>1</v>
      </c>
      <c r="I223" s="49">
        <f t="shared" si="73"/>
        <v>85000</v>
      </c>
      <c r="J223" s="50">
        <v>21</v>
      </c>
      <c r="K223" s="48">
        <f t="shared" si="76"/>
        <v>1</v>
      </c>
      <c r="L223" s="49">
        <f t="shared" si="77"/>
        <v>85000</v>
      </c>
      <c r="M223" s="49">
        <f t="shared" si="78"/>
        <v>255000</v>
      </c>
      <c r="N223" s="49"/>
      <c r="O223" s="49"/>
      <c r="P223" s="49">
        <f t="shared" si="79"/>
        <v>255000</v>
      </c>
    </row>
    <row r="224" spans="1:16" s="43" customFormat="1" ht="36.75" customHeight="1">
      <c r="A224" s="44">
        <v>24</v>
      </c>
      <c r="B224" s="60" t="s">
        <v>267</v>
      </c>
      <c r="C224" s="46">
        <v>85000</v>
      </c>
      <c r="D224" s="58">
        <v>19</v>
      </c>
      <c r="E224" s="48">
        <f t="shared" si="74"/>
        <v>1</v>
      </c>
      <c r="F224" s="49">
        <f t="shared" si="72"/>
        <v>85000</v>
      </c>
      <c r="G224" s="50">
        <v>21</v>
      </c>
      <c r="H224" s="48">
        <f t="shared" si="75"/>
        <v>1</v>
      </c>
      <c r="I224" s="49">
        <f t="shared" si="73"/>
        <v>85000</v>
      </c>
      <c r="J224" s="50">
        <v>20</v>
      </c>
      <c r="K224" s="48">
        <f t="shared" si="76"/>
        <v>1</v>
      </c>
      <c r="L224" s="49">
        <f t="shared" si="77"/>
        <v>85000</v>
      </c>
      <c r="M224" s="49">
        <f t="shared" si="78"/>
        <v>255000</v>
      </c>
      <c r="N224" s="49"/>
      <c r="O224" s="49"/>
      <c r="P224" s="49">
        <f t="shared" si="79"/>
        <v>255000</v>
      </c>
    </row>
    <row r="225" spans="1:16" s="43" customFormat="1" ht="36.75" customHeight="1">
      <c r="A225" s="44">
        <v>25</v>
      </c>
      <c r="B225" s="37" t="s">
        <v>268</v>
      </c>
      <c r="C225" s="46">
        <v>85000</v>
      </c>
      <c r="D225" s="49">
        <v>1</v>
      </c>
      <c r="E225" s="48">
        <f t="shared" si="74"/>
        <v>0.25</v>
      </c>
      <c r="F225" s="49">
        <f t="shared" si="72"/>
        <v>21250</v>
      </c>
      <c r="G225" s="50">
        <v>10</v>
      </c>
      <c r="H225" s="48">
        <f t="shared" si="75"/>
        <v>0.5</v>
      </c>
      <c r="I225" s="49">
        <f t="shared" si="73"/>
        <v>42500</v>
      </c>
      <c r="J225" s="50">
        <v>19</v>
      </c>
      <c r="K225" s="48">
        <f t="shared" si="76"/>
        <v>1</v>
      </c>
      <c r="L225" s="49">
        <f t="shared" si="77"/>
        <v>85000</v>
      </c>
      <c r="M225" s="49">
        <f t="shared" si="78"/>
        <v>148750</v>
      </c>
      <c r="N225" s="49"/>
      <c r="O225" s="49"/>
      <c r="P225" s="49">
        <f t="shared" si="79"/>
        <v>148750</v>
      </c>
    </row>
    <row r="226" spans="1:16" s="43" customFormat="1" ht="36.75" customHeight="1">
      <c r="A226" s="44">
        <v>26</v>
      </c>
      <c r="B226" s="37" t="s">
        <v>269</v>
      </c>
      <c r="C226" s="46">
        <v>85000</v>
      </c>
      <c r="D226" s="58">
        <v>19</v>
      </c>
      <c r="E226" s="48">
        <f t="shared" si="74"/>
        <v>1</v>
      </c>
      <c r="F226" s="49">
        <f t="shared" si="72"/>
        <v>85000</v>
      </c>
      <c r="G226" s="50">
        <v>20</v>
      </c>
      <c r="H226" s="48">
        <f t="shared" si="75"/>
        <v>1</v>
      </c>
      <c r="I226" s="49">
        <f t="shared" si="73"/>
        <v>85000</v>
      </c>
      <c r="J226" s="50">
        <v>21</v>
      </c>
      <c r="K226" s="48">
        <f t="shared" si="76"/>
        <v>1</v>
      </c>
      <c r="L226" s="49">
        <f t="shared" si="77"/>
        <v>85000</v>
      </c>
      <c r="M226" s="49">
        <f t="shared" si="78"/>
        <v>255000</v>
      </c>
      <c r="N226" s="49"/>
      <c r="O226" s="49"/>
      <c r="P226" s="49">
        <f t="shared" si="79"/>
        <v>255000</v>
      </c>
    </row>
    <row r="227" spans="1:16" s="43" customFormat="1" ht="36.75" customHeight="1">
      <c r="A227" s="44">
        <v>27</v>
      </c>
      <c r="B227" s="37" t="s">
        <v>270</v>
      </c>
      <c r="C227" s="46">
        <v>85000</v>
      </c>
      <c r="D227" s="58">
        <v>18</v>
      </c>
      <c r="E227" s="48">
        <f t="shared" si="74"/>
        <v>1</v>
      </c>
      <c r="F227" s="49">
        <f t="shared" si="72"/>
        <v>85000</v>
      </c>
      <c r="G227" s="50">
        <v>21</v>
      </c>
      <c r="H227" s="48">
        <f t="shared" si="75"/>
        <v>1</v>
      </c>
      <c r="I227" s="49">
        <f t="shared" si="73"/>
        <v>85000</v>
      </c>
      <c r="J227" s="50">
        <v>21</v>
      </c>
      <c r="K227" s="48">
        <f t="shared" si="76"/>
        <v>1</v>
      </c>
      <c r="L227" s="49">
        <f t="shared" si="77"/>
        <v>85000</v>
      </c>
      <c r="M227" s="49">
        <f t="shared" si="78"/>
        <v>255000</v>
      </c>
      <c r="N227" s="49"/>
      <c r="O227" s="49"/>
      <c r="P227" s="49">
        <f t="shared" si="79"/>
        <v>255000</v>
      </c>
    </row>
    <row r="228" spans="1:16" s="43" customFormat="1" ht="36.75" customHeight="1">
      <c r="A228" s="44">
        <v>28</v>
      </c>
      <c r="B228" s="37" t="s">
        <v>271</v>
      </c>
      <c r="C228" s="46">
        <v>85000</v>
      </c>
      <c r="D228" s="47">
        <v>9</v>
      </c>
      <c r="E228" s="48">
        <f t="shared" si="74"/>
        <v>0.5</v>
      </c>
      <c r="F228" s="49">
        <f t="shared" si="72"/>
        <v>42500</v>
      </c>
      <c r="G228" s="50">
        <v>17</v>
      </c>
      <c r="H228" s="48">
        <f t="shared" si="75"/>
        <v>1</v>
      </c>
      <c r="I228" s="49">
        <f t="shared" si="73"/>
        <v>85000</v>
      </c>
      <c r="J228" s="50">
        <v>21</v>
      </c>
      <c r="K228" s="48">
        <f t="shared" si="76"/>
        <v>1</v>
      </c>
      <c r="L228" s="49">
        <f t="shared" si="77"/>
        <v>85000</v>
      </c>
      <c r="M228" s="49">
        <f t="shared" si="78"/>
        <v>212500</v>
      </c>
      <c r="N228" s="49"/>
      <c r="O228" s="49"/>
      <c r="P228" s="49">
        <f t="shared" si="79"/>
        <v>212500</v>
      </c>
    </row>
    <row r="229" spans="1:16" s="43" customFormat="1" ht="36.75" customHeight="1">
      <c r="A229" s="44">
        <v>29</v>
      </c>
      <c r="B229" s="37" t="s">
        <v>272</v>
      </c>
      <c r="C229" s="46">
        <v>85000</v>
      </c>
      <c r="D229" s="47"/>
      <c r="E229" s="48">
        <f t="shared" si="74"/>
        <v>0</v>
      </c>
      <c r="F229" s="49">
        <f t="shared" si="72"/>
        <v>0</v>
      </c>
      <c r="G229" s="50">
        <v>14</v>
      </c>
      <c r="H229" s="48">
        <f t="shared" si="75"/>
        <v>0.75</v>
      </c>
      <c r="I229" s="49">
        <f t="shared" si="73"/>
        <v>63750</v>
      </c>
      <c r="J229" s="50">
        <v>14</v>
      </c>
      <c r="K229" s="48">
        <f t="shared" si="76"/>
        <v>0.75</v>
      </c>
      <c r="L229" s="49">
        <f t="shared" si="77"/>
        <v>63750</v>
      </c>
      <c r="M229" s="49">
        <f t="shared" si="78"/>
        <v>127500</v>
      </c>
      <c r="N229" s="49"/>
      <c r="O229" s="49"/>
      <c r="P229" s="49">
        <f t="shared" si="79"/>
        <v>127500</v>
      </c>
    </row>
    <row r="230" spans="1:16" s="43" customFormat="1" ht="36.75" customHeight="1">
      <c r="A230" s="40">
        <v>10</v>
      </c>
      <c r="B230" s="41" t="s">
        <v>57</v>
      </c>
      <c r="C230" s="42"/>
      <c r="D230" s="47"/>
      <c r="E230" s="42"/>
      <c r="F230" s="42">
        <f>SUM(F231:F255)</f>
        <v>1933750</v>
      </c>
      <c r="G230" s="56"/>
      <c r="H230" s="42"/>
      <c r="I230" s="42">
        <f>SUM(I231:I255)</f>
        <v>1933750</v>
      </c>
      <c r="J230" s="42"/>
      <c r="K230" s="42"/>
      <c r="L230" s="42">
        <f>SUM(L231:L255)</f>
        <v>1976250</v>
      </c>
      <c r="M230" s="42">
        <f>SUM(M231:M255)</f>
        <v>5843750</v>
      </c>
      <c r="N230" s="42">
        <f>SUM(N231:N255)</f>
        <v>0</v>
      </c>
      <c r="O230" s="42">
        <f>SUM(O231:O255)</f>
        <v>0</v>
      </c>
      <c r="P230" s="42">
        <f>SUM(P231:P255)</f>
        <v>5843750</v>
      </c>
    </row>
    <row r="231" spans="1:16" s="43" customFormat="1" ht="36.75" customHeight="1">
      <c r="A231" s="44">
        <v>1</v>
      </c>
      <c r="B231" s="37" t="s">
        <v>273</v>
      </c>
      <c r="C231" s="46">
        <v>85000</v>
      </c>
      <c r="D231" s="47">
        <v>14</v>
      </c>
      <c r="E231" s="48">
        <f>IF(D231=0,0,IF(D231&lt;=5,0.25,IF(D231&lt;=10,0.5,IF(D231&lt;=15,0.75,1))))</f>
        <v>0.75</v>
      </c>
      <c r="F231" s="49">
        <f aca="true" t="shared" si="80" ref="F231:F255">C231*E231</f>
        <v>63750</v>
      </c>
      <c r="G231" s="50">
        <v>19</v>
      </c>
      <c r="H231" s="48">
        <f>IF(G231=0,0,IF(G231&lt;=5,0.25,IF(G231&lt;=10,0.5,IF(G231&lt;=15,0.75,1))))</f>
        <v>1</v>
      </c>
      <c r="I231" s="49">
        <f aca="true" t="shared" si="81" ref="I231:I255">C231*H231</f>
        <v>85000</v>
      </c>
      <c r="J231" s="50">
        <v>16</v>
      </c>
      <c r="K231" s="48">
        <f>IF(J231=0,0,IF(J231&lt;=5,0.25,IF(J231&lt;=10,0.5,IF(J231&lt;=15,0.75,1))))</f>
        <v>1</v>
      </c>
      <c r="L231" s="49">
        <f>C231*K231</f>
        <v>85000</v>
      </c>
      <c r="M231" s="49">
        <f>L231+I231+F231</f>
        <v>233750</v>
      </c>
      <c r="N231" s="49"/>
      <c r="O231" s="49"/>
      <c r="P231" s="49">
        <f>M231-N231-O231</f>
        <v>233750</v>
      </c>
    </row>
    <row r="232" spans="1:16" s="43" customFormat="1" ht="36.75" customHeight="1">
      <c r="A232" s="44">
        <v>2</v>
      </c>
      <c r="B232" s="37" t="s">
        <v>274</v>
      </c>
      <c r="C232" s="46">
        <v>85000</v>
      </c>
      <c r="D232" s="47">
        <v>18</v>
      </c>
      <c r="E232" s="48">
        <f aca="true" t="shared" si="82" ref="E232:E255">IF(D232=0,0,IF(D232&lt;=5,0.25,IF(D232&lt;=10,0.5,IF(D232&lt;=15,0.75,1))))</f>
        <v>1</v>
      </c>
      <c r="F232" s="49">
        <f t="shared" si="80"/>
        <v>85000</v>
      </c>
      <c r="G232" s="50">
        <v>20</v>
      </c>
      <c r="H232" s="48">
        <f aca="true" t="shared" si="83" ref="H232:H255">IF(G232=0,0,IF(G232&lt;=5,0.25,IF(G232&lt;=10,0.5,IF(G232&lt;=15,0.75,1))))</f>
        <v>1</v>
      </c>
      <c r="I232" s="49">
        <f t="shared" si="81"/>
        <v>85000</v>
      </c>
      <c r="J232" s="50">
        <v>21</v>
      </c>
      <c r="K232" s="48">
        <f aca="true" t="shared" si="84" ref="K232:K255">IF(J232=0,0,IF(J232&lt;=5,0.25,IF(J232&lt;=10,0.5,IF(J232&lt;=15,0.75,1))))</f>
        <v>1</v>
      </c>
      <c r="L232" s="49">
        <f aca="true" t="shared" si="85" ref="L232:L255">C232*K232</f>
        <v>85000</v>
      </c>
      <c r="M232" s="49">
        <f aca="true" t="shared" si="86" ref="M232:M255">L232+I232+F232</f>
        <v>255000</v>
      </c>
      <c r="N232" s="49"/>
      <c r="O232" s="49"/>
      <c r="P232" s="49">
        <f aca="true" t="shared" si="87" ref="P232:P255">M232-N232-O232</f>
        <v>255000</v>
      </c>
    </row>
    <row r="233" spans="1:16" s="43" customFormat="1" ht="36.75" customHeight="1">
      <c r="A233" s="44">
        <v>3</v>
      </c>
      <c r="B233" s="37" t="s">
        <v>275</v>
      </c>
      <c r="C233" s="46">
        <v>85000</v>
      </c>
      <c r="D233" s="47">
        <v>19</v>
      </c>
      <c r="E233" s="48">
        <f t="shared" si="82"/>
        <v>1</v>
      </c>
      <c r="F233" s="49">
        <f t="shared" si="80"/>
        <v>85000</v>
      </c>
      <c r="G233" s="50">
        <v>19</v>
      </c>
      <c r="H233" s="48">
        <f t="shared" si="83"/>
        <v>1</v>
      </c>
      <c r="I233" s="49">
        <f t="shared" si="81"/>
        <v>85000</v>
      </c>
      <c r="J233" s="50">
        <v>21</v>
      </c>
      <c r="K233" s="48">
        <f t="shared" si="84"/>
        <v>1</v>
      </c>
      <c r="L233" s="49">
        <f t="shared" si="85"/>
        <v>85000</v>
      </c>
      <c r="M233" s="49">
        <f t="shared" si="86"/>
        <v>255000</v>
      </c>
      <c r="N233" s="49"/>
      <c r="O233" s="49"/>
      <c r="P233" s="49">
        <f t="shared" si="87"/>
        <v>255000</v>
      </c>
    </row>
    <row r="234" spans="1:16" s="43" customFormat="1" ht="36.75" customHeight="1">
      <c r="A234" s="44">
        <v>4</v>
      </c>
      <c r="B234" s="37" t="s">
        <v>276</v>
      </c>
      <c r="C234" s="46">
        <v>85000</v>
      </c>
      <c r="D234" s="47">
        <v>19</v>
      </c>
      <c r="E234" s="48">
        <f t="shared" si="82"/>
        <v>1</v>
      </c>
      <c r="F234" s="49">
        <f t="shared" si="80"/>
        <v>85000</v>
      </c>
      <c r="G234" s="50">
        <v>21</v>
      </c>
      <c r="H234" s="48">
        <f t="shared" si="83"/>
        <v>1</v>
      </c>
      <c r="I234" s="49">
        <f t="shared" si="81"/>
        <v>85000</v>
      </c>
      <c r="J234" s="50">
        <v>21</v>
      </c>
      <c r="K234" s="48">
        <f t="shared" si="84"/>
        <v>1</v>
      </c>
      <c r="L234" s="49">
        <f t="shared" si="85"/>
        <v>85000</v>
      </c>
      <c r="M234" s="49">
        <f t="shared" si="86"/>
        <v>255000</v>
      </c>
      <c r="N234" s="49"/>
      <c r="O234" s="49"/>
      <c r="P234" s="49">
        <f t="shared" si="87"/>
        <v>255000</v>
      </c>
    </row>
    <row r="235" spans="1:16" s="43" customFormat="1" ht="36.75" customHeight="1">
      <c r="A235" s="44">
        <v>5</v>
      </c>
      <c r="B235" s="37" t="s">
        <v>277</v>
      </c>
      <c r="C235" s="46">
        <v>85000</v>
      </c>
      <c r="D235" s="47">
        <v>19</v>
      </c>
      <c r="E235" s="48">
        <f t="shared" si="82"/>
        <v>1</v>
      </c>
      <c r="F235" s="49">
        <f t="shared" si="80"/>
        <v>85000</v>
      </c>
      <c r="G235" s="50">
        <v>21</v>
      </c>
      <c r="H235" s="48">
        <f t="shared" si="83"/>
        <v>1</v>
      </c>
      <c r="I235" s="49">
        <f t="shared" si="81"/>
        <v>85000</v>
      </c>
      <c r="J235" s="50">
        <v>21</v>
      </c>
      <c r="K235" s="48">
        <f t="shared" si="84"/>
        <v>1</v>
      </c>
      <c r="L235" s="49">
        <f t="shared" si="85"/>
        <v>85000</v>
      </c>
      <c r="M235" s="49">
        <f t="shared" si="86"/>
        <v>255000</v>
      </c>
      <c r="N235" s="49"/>
      <c r="O235" s="49"/>
      <c r="P235" s="49">
        <f t="shared" si="87"/>
        <v>255000</v>
      </c>
    </row>
    <row r="236" spans="1:16" s="43" customFormat="1" ht="36.75" customHeight="1">
      <c r="A236" s="44">
        <v>6</v>
      </c>
      <c r="B236" s="37" t="s">
        <v>278</v>
      </c>
      <c r="C236" s="46">
        <v>85000</v>
      </c>
      <c r="D236" s="47">
        <v>18</v>
      </c>
      <c r="E236" s="48">
        <f t="shared" si="82"/>
        <v>1</v>
      </c>
      <c r="F236" s="49">
        <f t="shared" si="80"/>
        <v>85000</v>
      </c>
      <c r="G236" s="50">
        <v>20</v>
      </c>
      <c r="H236" s="48">
        <f t="shared" si="83"/>
        <v>1</v>
      </c>
      <c r="I236" s="49">
        <f t="shared" si="81"/>
        <v>85000</v>
      </c>
      <c r="J236" s="50">
        <v>21</v>
      </c>
      <c r="K236" s="48">
        <f t="shared" si="84"/>
        <v>1</v>
      </c>
      <c r="L236" s="49">
        <f t="shared" si="85"/>
        <v>85000</v>
      </c>
      <c r="M236" s="49">
        <f t="shared" si="86"/>
        <v>255000</v>
      </c>
      <c r="N236" s="49"/>
      <c r="O236" s="49"/>
      <c r="P236" s="49">
        <f t="shared" si="87"/>
        <v>255000</v>
      </c>
    </row>
    <row r="237" spans="1:16" s="43" customFormat="1" ht="36.75" customHeight="1">
      <c r="A237" s="44">
        <v>7</v>
      </c>
      <c r="B237" s="37" t="s">
        <v>279</v>
      </c>
      <c r="C237" s="46">
        <v>85000</v>
      </c>
      <c r="D237" s="47">
        <v>18</v>
      </c>
      <c r="E237" s="48">
        <f t="shared" si="82"/>
        <v>1</v>
      </c>
      <c r="F237" s="49">
        <f t="shared" si="80"/>
        <v>85000</v>
      </c>
      <c r="G237" s="50">
        <v>20</v>
      </c>
      <c r="H237" s="48">
        <f t="shared" si="83"/>
        <v>1</v>
      </c>
      <c r="I237" s="49">
        <f t="shared" si="81"/>
        <v>85000</v>
      </c>
      <c r="J237" s="50">
        <v>21</v>
      </c>
      <c r="K237" s="48">
        <f t="shared" si="84"/>
        <v>1</v>
      </c>
      <c r="L237" s="49">
        <f t="shared" si="85"/>
        <v>85000</v>
      </c>
      <c r="M237" s="49">
        <f t="shared" si="86"/>
        <v>255000</v>
      </c>
      <c r="N237" s="49"/>
      <c r="O237" s="49"/>
      <c r="P237" s="49">
        <f t="shared" si="87"/>
        <v>255000</v>
      </c>
    </row>
    <row r="238" spans="1:16" s="43" customFormat="1" ht="36.75" customHeight="1">
      <c r="A238" s="44">
        <v>8</v>
      </c>
      <c r="B238" s="38" t="s">
        <v>280</v>
      </c>
      <c r="C238" s="46">
        <v>85000</v>
      </c>
      <c r="D238" s="47">
        <v>18</v>
      </c>
      <c r="E238" s="48">
        <f t="shared" si="82"/>
        <v>1</v>
      </c>
      <c r="F238" s="49">
        <f t="shared" si="80"/>
        <v>85000</v>
      </c>
      <c r="G238" s="50">
        <v>17</v>
      </c>
      <c r="H238" s="48">
        <f t="shared" si="83"/>
        <v>1</v>
      </c>
      <c r="I238" s="49">
        <f t="shared" si="81"/>
        <v>85000</v>
      </c>
      <c r="J238" s="50">
        <v>17</v>
      </c>
      <c r="K238" s="48">
        <f t="shared" si="84"/>
        <v>1</v>
      </c>
      <c r="L238" s="49">
        <f t="shared" si="85"/>
        <v>85000</v>
      </c>
      <c r="M238" s="49">
        <f t="shared" si="86"/>
        <v>255000</v>
      </c>
      <c r="N238" s="49"/>
      <c r="O238" s="49"/>
      <c r="P238" s="49">
        <f t="shared" si="87"/>
        <v>255000</v>
      </c>
    </row>
    <row r="239" spans="1:16" s="43" customFormat="1" ht="36.75" customHeight="1">
      <c r="A239" s="44">
        <v>9</v>
      </c>
      <c r="B239" s="37" t="s">
        <v>281</v>
      </c>
      <c r="C239" s="46">
        <v>85000</v>
      </c>
      <c r="D239" s="47">
        <v>19</v>
      </c>
      <c r="E239" s="48">
        <f t="shared" si="82"/>
        <v>1</v>
      </c>
      <c r="F239" s="49">
        <f t="shared" si="80"/>
        <v>85000</v>
      </c>
      <c r="G239" s="50">
        <v>21</v>
      </c>
      <c r="H239" s="48">
        <f t="shared" si="83"/>
        <v>1</v>
      </c>
      <c r="I239" s="49">
        <f t="shared" si="81"/>
        <v>85000</v>
      </c>
      <c r="J239" s="50">
        <v>21</v>
      </c>
      <c r="K239" s="48">
        <f t="shared" si="84"/>
        <v>1</v>
      </c>
      <c r="L239" s="49">
        <f t="shared" si="85"/>
        <v>85000</v>
      </c>
      <c r="M239" s="49">
        <f t="shared" si="86"/>
        <v>255000</v>
      </c>
      <c r="N239" s="49"/>
      <c r="O239" s="49"/>
      <c r="P239" s="49">
        <f t="shared" si="87"/>
        <v>255000</v>
      </c>
    </row>
    <row r="240" spans="1:16" s="43" customFormat="1" ht="36.75" customHeight="1">
      <c r="A240" s="44">
        <v>10</v>
      </c>
      <c r="B240" s="37" t="s">
        <v>282</v>
      </c>
      <c r="C240" s="46">
        <v>85000</v>
      </c>
      <c r="D240" s="47">
        <v>18</v>
      </c>
      <c r="E240" s="48">
        <f t="shared" si="82"/>
        <v>1</v>
      </c>
      <c r="F240" s="49">
        <f t="shared" si="80"/>
        <v>85000</v>
      </c>
      <c r="G240" s="50">
        <v>21</v>
      </c>
      <c r="H240" s="48">
        <f t="shared" si="83"/>
        <v>1</v>
      </c>
      <c r="I240" s="49">
        <f t="shared" si="81"/>
        <v>85000</v>
      </c>
      <c r="J240" s="50">
        <v>21</v>
      </c>
      <c r="K240" s="48">
        <f t="shared" si="84"/>
        <v>1</v>
      </c>
      <c r="L240" s="49">
        <f t="shared" si="85"/>
        <v>85000</v>
      </c>
      <c r="M240" s="49">
        <f t="shared" si="86"/>
        <v>255000</v>
      </c>
      <c r="N240" s="49"/>
      <c r="O240" s="49"/>
      <c r="P240" s="49">
        <f t="shared" si="87"/>
        <v>255000</v>
      </c>
    </row>
    <row r="241" spans="1:16" s="43" customFormat="1" ht="36.75" customHeight="1">
      <c r="A241" s="44">
        <v>11</v>
      </c>
      <c r="B241" s="37" t="s">
        <v>283</v>
      </c>
      <c r="C241" s="46">
        <v>85000</v>
      </c>
      <c r="D241" s="47">
        <v>17</v>
      </c>
      <c r="E241" s="48">
        <f t="shared" si="82"/>
        <v>1</v>
      </c>
      <c r="F241" s="49">
        <f t="shared" si="80"/>
        <v>85000</v>
      </c>
      <c r="G241" s="50">
        <v>11</v>
      </c>
      <c r="H241" s="48">
        <f t="shared" si="83"/>
        <v>0.75</v>
      </c>
      <c r="I241" s="49">
        <f t="shared" si="81"/>
        <v>63750</v>
      </c>
      <c r="J241" s="50">
        <v>11</v>
      </c>
      <c r="K241" s="48">
        <f t="shared" si="84"/>
        <v>0.75</v>
      </c>
      <c r="L241" s="49">
        <f t="shared" si="85"/>
        <v>63750</v>
      </c>
      <c r="M241" s="49">
        <f t="shared" si="86"/>
        <v>212500</v>
      </c>
      <c r="N241" s="49"/>
      <c r="O241" s="49"/>
      <c r="P241" s="49">
        <f t="shared" si="87"/>
        <v>212500</v>
      </c>
    </row>
    <row r="242" spans="1:16" s="43" customFormat="1" ht="36.75" customHeight="1">
      <c r="A242" s="44">
        <v>12</v>
      </c>
      <c r="B242" s="37" t="s">
        <v>284</v>
      </c>
      <c r="C242" s="46">
        <v>85000</v>
      </c>
      <c r="D242" s="47">
        <v>14</v>
      </c>
      <c r="E242" s="48">
        <f t="shared" si="82"/>
        <v>0.75</v>
      </c>
      <c r="F242" s="49">
        <f t="shared" si="80"/>
        <v>63750</v>
      </c>
      <c r="G242" s="50">
        <v>17</v>
      </c>
      <c r="H242" s="48">
        <f t="shared" si="83"/>
        <v>1</v>
      </c>
      <c r="I242" s="49">
        <f t="shared" si="81"/>
        <v>85000</v>
      </c>
      <c r="J242" s="50">
        <v>20</v>
      </c>
      <c r="K242" s="48">
        <f t="shared" si="84"/>
        <v>1</v>
      </c>
      <c r="L242" s="49">
        <f t="shared" si="85"/>
        <v>85000</v>
      </c>
      <c r="M242" s="49">
        <f t="shared" si="86"/>
        <v>233750</v>
      </c>
      <c r="N242" s="49"/>
      <c r="O242" s="49"/>
      <c r="P242" s="49">
        <f t="shared" si="87"/>
        <v>233750</v>
      </c>
    </row>
    <row r="243" spans="1:16" s="43" customFormat="1" ht="36.75" customHeight="1">
      <c r="A243" s="44">
        <v>13</v>
      </c>
      <c r="B243" s="37" t="s">
        <v>285</v>
      </c>
      <c r="C243" s="46">
        <v>85000</v>
      </c>
      <c r="D243" s="47">
        <v>17</v>
      </c>
      <c r="E243" s="48">
        <f t="shared" si="82"/>
        <v>1</v>
      </c>
      <c r="F243" s="49">
        <f t="shared" si="80"/>
        <v>85000</v>
      </c>
      <c r="G243" s="50">
        <v>18</v>
      </c>
      <c r="H243" s="48">
        <f t="shared" si="83"/>
        <v>1</v>
      </c>
      <c r="I243" s="49">
        <f t="shared" si="81"/>
        <v>85000</v>
      </c>
      <c r="J243" s="50">
        <v>21</v>
      </c>
      <c r="K243" s="48">
        <f t="shared" si="84"/>
        <v>1</v>
      </c>
      <c r="L243" s="49">
        <f t="shared" si="85"/>
        <v>85000</v>
      </c>
      <c r="M243" s="49">
        <f t="shared" si="86"/>
        <v>255000</v>
      </c>
      <c r="N243" s="49"/>
      <c r="O243" s="49"/>
      <c r="P243" s="49">
        <f t="shared" si="87"/>
        <v>255000</v>
      </c>
    </row>
    <row r="244" spans="1:16" s="43" customFormat="1" ht="36.75" customHeight="1">
      <c r="A244" s="44">
        <v>14</v>
      </c>
      <c r="B244" s="37" t="s">
        <v>286</v>
      </c>
      <c r="C244" s="46">
        <v>85000</v>
      </c>
      <c r="D244" s="47">
        <v>19</v>
      </c>
      <c r="E244" s="48">
        <f t="shared" si="82"/>
        <v>1</v>
      </c>
      <c r="F244" s="49">
        <f t="shared" si="80"/>
        <v>85000</v>
      </c>
      <c r="G244" s="50">
        <v>2</v>
      </c>
      <c r="H244" s="48">
        <f t="shared" si="83"/>
        <v>0.25</v>
      </c>
      <c r="I244" s="49">
        <f t="shared" si="81"/>
        <v>21250</v>
      </c>
      <c r="J244" s="50">
        <v>6</v>
      </c>
      <c r="K244" s="48">
        <f t="shared" si="84"/>
        <v>0.5</v>
      </c>
      <c r="L244" s="49">
        <f t="shared" si="85"/>
        <v>42500</v>
      </c>
      <c r="M244" s="49">
        <f t="shared" si="86"/>
        <v>148750</v>
      </c>
      <c r="N244" s="49"/>
      <c r="O244" s="49"/>
      <c r="P244" s="49">
        <f t="shared" si="87"/>
        <v>148750</v>
      </c>
    </row>
    <row r="245" spans="1:16" s="43" customFormat="1" ht="36.75" customHeight="1">
      <c r="A245" s="44">
        <v>15</v>
      </c>
      <c r="B245" s="37" t="s">
        <v>171</v>
      </c>
      <c r="C245" s="46">
        <v>85000</v>
      </c>
      <c r="D245" s="47">
        <v>19</v>
      </c>
      <c r="E245" s="48">
        <f t="shared" si="82"/>
        <v>1</v>
      </c>
      <c r="F245" s="49">
        <f t="shared" si="80"/>
        <v>85000</v>
      </c>
      <c r="G245" s="50">
        <v>21</v>
      </c>
      <c r="H245" s="48">
        <f t="shared" si="83"/>
        <v>1</v>
      </c>
      <c r="I245" s="49">
        <f t="shared" si="81"/>
        <v>85000</v>
      </c>
      <c r="J245" s="50">
        <v>21</v>
      </c>
      <c r="K245" s="48">
        <f t="shared" si="84"/>
        <v>1</v>
      </c>
      <c r="L245" s="49">
        <f t="shared" si="85"/>
        <v>85000</v>
      </c>
      <c r="M245" s="49">
        <f t="shared" si="86"/>
        <v>255000</v>
      </c>
      <c r="N245" s="49"/>
      <c r="O245" s="49"/>
      <c r="P245" s="49">
        <f t="shared" si="87"/>
        <v>255000</v>
      </c>
    </row>
    <row r="246" spans="1:16" s="43" customFormat="1" ht="36.75" customHeight="1">
      <c r="A246" s="44">
        <v>16</v>
      </c>
      <c r="B246" s="37" t="s">
        <v>287</v>
      </c>
      <c r="C246" s="46">
        <v>85000</v>
      </c>
      <c r="D246" s="47">
        <v>18</v>
      </c>
      <c r="E246" s="48">
        <f t="shared" si="82"/>
        <v>1</v>
      </c>
      <c r="F246" s="49">
        <f t="shared" si="80"/>
        <v>85000</v>
      </c>
      <c r="G246" s="50">
        <v>18</v>
      </c>
      <c r="H246" s="48">
        <f t="shared" si="83"/>
        <v>1</v>
      </c>
      <c r="I246" s="49">
        <f t="shared" si="81"/>
        <v>85000</v>
      </c>
      <c r="J246" s="50">
        <v>21</v>
      </c>
      <c r="K246" s="48">
        <f t="shared" si="84"/>
        <v>1</v>
      </c>
      <c r="L246" s="49">
        <f t="shared" si="85"/>
        <v>85000</v>
      </c>
      <c r="M246" s="49">
        <f t="shared" si="86"/>
        <v>255000</v>
      </c>
      <c r="N246" s="49"/>
      <c r="O246" s="49"/>
      <c r="P246" s="49">
        <f t="shared" si="87"/>
        <v>255000</v>
      </c>
    </row>
    <row r="247" spans="1:16" s="43" customFormat="1" ht="36.75" customHeight="1">
      <c r="A247" s="44">
        <v>17</v>
      </c>
      <c r="B247" s="37" t="s">
        <v>288</v>
      </c>
      <c r="C247" s="46">
        <v>85000</v>
      </c>
      <c r="D247" s="47">
        <v>19</v>
      </c>
      <c r="E247" s="48">
        <f t="shared" si="82"/>
        <v>1</v>
      </c>
      <c r="F247" s="49">
        <f t="shared" si="80"/>
        <v>85000</v>
      </c>
      <c r="G247" s="50">
        <v>20</v>
      </c>
      <c r="H247" s="48">
        <f t="shared" si="83"/>
        <v>1</v>
      </c>
      <c r="I247" s="49">
        <f t="shared" si="81"/>
        <v>85000</v>
      </c>
      <c r="J247" s="50">
        <v>21</v>
      </c>
      <c r="K247" s="48">
        <f t="shared" si="84"/>
        <v>1</v>
      </c>
      <c r="L247" s="49">
        <f t="shared" si="85"/>
        <v>85000</v>
      </c>
      <c r="M247" s="49">
        <f t="shared" si="86"/>
        <v>255000</v>
      </c>
      <c r="N247" s="49"/>
      <c r="O247" s="49"/>
      <c r="P247" s="49">
        <f t="shared" si="87"/>
        <v>255000</v>
      </c>
    </row>
    <row r="248" spans="1:16" s="43" customFormat="1" ht="36.75" customHeight="1">
      <c r="A248" s="44">
        <v>18</v>
      </c>
      <c r="B248" s="37" t="s">
        <v>289</v>
      </c>
      <c r="C248" s="46">
        <v>85000</v>
      </c>
      <c r="D248" s="47">
        <v>15</v>
      </c>
      <c r="E248" s="48">
        <f t="shared" si="82"/>
        <v>0.75</v>
      </c>
      <c r="F248" s="49">
        <f t="shared" si="80"/>
        <v>63750</v>
      </c>
      <c r="G248" s="50">
        <v>18</v>
      </c>
      <c r="H248" s="48">
        <f t="shared" si="83"/>
        <v>1</v>
      </c>
      <c r="I248" s="49">
        <f t="shared" si="81"/>
        <v>85000</v>
      </c>
      <c r="J248" s="50">
        <v>21</v>
      </c>
      <c r="K248" s="48">
        <f t="shared" si="84"/>
        <v>1</v>
      </c>
      <c r="L248" s="49">
        <f t="shared" si="85"/>
        <v>85000</v>
      </c>
      <c r="M248" s="49">
        <f t="shared" si="86"/>
        <v>233750</v>
      </c>
      <c r="N248" s="49"/>
      <c r="O248" s="49"/>
      <c r="P248" s="49">
        <f t="shared" si="87"/>
        <v>233750</v>
      </c>
    </row>
    <row r="249" spans="1:16" s="43" customFormat="1" ht="36.75" customHeight="1">
      <c r="A249" s="44">
        <v>19</v>
      </c>
      <c r="B249" s="37" t="s">
        <v>290</v>
      </c>
      <c r="C249" s="46">
        <v>85000</v>
      </c>
      <c r="D249" s="47">
        <v>17</v>
      </c>
      <c r="E249" s="48">
        <f t="shared" si="82"/>
        <v>1</v>
      </c>
      <c r="F249" s="49">
        <f t="shared" si="80"/>
        <v>85000</v>
      </c>
      <c r="G249" s="50">
        <v>19</v>
      </c>
      <c r="H249" s="48">
        <f t="shared" si="83"/>
        <v>1</v>
      </c>
      <c r="I249" s="49">
        <f t="shared" si="81"/>
        <v>85000</v>
      </c>
      <c r="J249" s="50">
        <v>20</v>
      </c>
      <c r="K249" s="48">
        <f t="shared" si="84"/>
        <v>1</v>
      </c>
      <c r="L249" s="49">
        <f t="shared" si="85"/>
        <v>85000</v>
      </c>
      <c r="M249" s="49">
        <f t="shared" si="86"/>
        <v>255000</v>
      </c>
      <c r="N249" s="49"/>
      <c r="O249" s="49"/>
      <c r="P249" s="49">
        <f t="shared" si="87"/>
        <v>255000</v>
      </c>
    </row>
    <row r="250" spans="1:16" s="43" customFormat="1" ht="36.75" customHeight="1">
      <c r="A250" s="44">
        <v>20</v>
      </c>
      <c r="B250" s="37" t="s">
        <v>291</v>
      </c>
      <c r="C250" s="46">
        <v>85000</v>
      </c>
      <c r="D250" s="47">
        <v>11</v>
      </c>
      <c r="E250" s="48">
        <f t="shared" si="82"/>
        <v>0.75</v>
      </c>
      <c r="F250" s="49">
        <f t="shared" si="80"/>
        <v>63750</v>
      </c>
      <c r="G250" s="50">
        <v>13</v>
      </c>
      <c r="H250" s="48">
        <f t="shared" si="83"/>
        <v>0.75</v>
      </c>
      <c r="I250" s="49">
        <f t="shared" si="81"/>
        <v>63750</v>
      </c>
      <c r="J250" s="50">
        <v>20</v>
      </c>
      <c r="K250" s="48">
        <f t="shared" si="84"/>
        <v>1</v>
      </c>
      <c r="L250" s="49">
        <f t="shared" si="85"/>
        <v>85000</v>
      </c>
      <c r="M250" s="49">
        <f t="shared" si="86"/>
        <v>212500</v>
      </c>
      <c r="N250" s="49"/>
      <c r="O250" s="49"/>
      <c r="P250" s="49">
        <f t="shared" si="87"/>
        <v>212500</v>
      </c>
    </row>
    <row r="251" spans="1:16" s="43" customFormat="1" ht="36.75" customHeight="1">
      <c r="A251" s="44">
        <v>21</v>
      </c>
      <c r="B251" s="37" t="s">
        <v>292</v>
      </c>
      <c r="C251" s="46">
        <v>85000</v>
      </c>
      <c r="D251" s="47">
        <v>16</v>
      </c>
      <c r="E251" s="48">
        <f t="shared" si="82"/>
        <v>1</v>
      </c>
      <c r="F251" s="49">
        <f t="shared" si="80"/>
        <v>85000</v>
      </c>
      <c r="G251" s="50">
        <v>21</v>
      </c>
      <c r="H251" s="48">
        <f t="shared" si="83"/>
        <v>1</v>
      </c>
      <c r="I251" s="49">
        <f t="shared" si="81"/>
        <v>85000</v>
      </c>
      <c r="J251" s="50">
        <v>21</v>
      </c>
      <c r="K251" s="48">
        <f t="shared" si="84"/>
        <v>1</v>
      </c>
      <c r="L251" s="49">
        <f t="shared" si="85"/>
        <v>85000</v>
      </c>
      <c r="M251" s="49">
        <f t="shared" si="86"/>
        <v>255000</v>
      </c>
      <c r="N251" s="49"/>
      <c r="O251" s="49"/>
      <c r="P251" s="49">
        <f t="shared" si="87"/>
        <v>255000</v>
      </c>
    </row>
    <row r="252" spans="1:16" s="43" customFormat="1" ht="36.75" customHeight="1">
      <c r="A252" s="44">
        <v>22</v>
      </c>
      <c r="B252" s="37" t="s">
        <v>293</v>
      </c>
      <c r="C252" s="46">
        <v>85000</v>
      </c>
      <c r="D252" s="47">
        <v>3</v>
      </c>
      <c r="E252" s="48">
        <f t="shared" si="82"/>
        <v>0.25</v>
      </c>
      <c r="F252" s="49">
        <f t="shared" si="80"/>
        <v>21250</v>
      </c>
      <c r="G252" s="50">
        <v>0</v>
      </c>
      <c r="H252" s="48">
        <f t="shared" si="83"/>
        <v>0</v>
      </c>
      <c r="I252" s="49">
        <f t="shared" si="81"/>
        <v>0</v>
      </c>
      <c r="J252" s="52"/>
      <c r="K252" s="48">
        <f t="shared" si="84"/>
        <v>0</v>
      </c>
      <c r="L252" s="49">
        <f t="shared" si="85"/>
        <v>0</v>
      </c>
      <c r="M252" s="49">
        <f t="shared" si="86"/>
        <v>21250</v>
      </c>
      <c r="N252" s="49"/>
      <c r="O252" s="49"/>
      <c r="P252" s="49">
        <f t="shared" si="87"/>
        <v>21250</v>
      </c>
    </row>
    <row r="253" spans="1:16" s="43" customFormat="1" ht="36.75" customHeight="1">
      <c r="A253" s="44">
        <v>23</v>
      </c>
      <c r="B253" s="37" t="s">
        <v>294</v>
      </c>
      <c r="C253" s="46">
        <v>85000</v>
      </c>
      <c r="D253" s="47">
        <v>18</v>
      </c>
      <c r="E253" s="48">
        <f t="shared" si="82"/>
        <v>1</v>
      </c>
      <c r="F253" s="49">
        <f t="shared" si="80"/>
        <v>85000</v>
      </c>
      <c r="G253" s="50">
        <v>18</v>
      </c>
      <c r="H253" s="48">
        <f t="shared" si="83"/>
        <v>1</v>
      </c>
      <c r="I253" s="49">
        <f t="shared" si="81"/>
        <v>85000</v>
      </c>
      <c r="J253" s="50">
        <v>16</v>
      </c>
      <c r="K253" s="48">
        <f t="shared" si="84"/>
        <v>1</v>
      </c>
      <c r="L253" s="49">
        <f t="shared" si="85"/>
        <v>85000</v>
      </c>
      <c r="M253" s="49">
        <f t="shared" si="86"/>
        <v>255000</v>
      </c>
      <c r="N253" s="49"/>
      <c r="O253" s="49"/>
      <c r="P253" s="49">
        <f t="shared" si="87"/>
        <v>255000</v>
      </c>
    </row>
    <row r="254" spans="1:16" s="43" customFormat="1" ht="36.75" customHeight="1">
      <c r="A254" s="44">
        <v>24</v>
      </c>
      <c r="B254" s="61" t="s">
        <v>295</v>
      </c>
      <c r="C254" s="46">
        <v>85000</v>
      </c>
      <c r="D254" s="47">
        <v>16</v>
      </c>
      <c r="E254" s="48">
        <f t="shared" si="82"/>
        <v>1</v>
      </c>
      <c r="F254" s="49">
        <f t="shared" si="80"/>
        <v>85000</v>
      </c>
      <c r="G254" s="50">
        <v>20</v>
      </c>
      <c r="H254" s="48">
        <f t="shared" si="83"/>
        <v>1</v>
      </c>
      <c r="I254" s="49">
        <f t="shared" si="81"/>
        <v>85000</v>
      </c>
      <c r="J254" s="50">
        <v>20</v>
      </c>
      <c r="K254" s="48">
        <f t="shared" si="84"/>
        <v>1</v>
      </c>
      <c r="L254" s="49">
        <f t="shared" si="85"/>
        <v>85000</v>
      </c>
      <c r="M254" s="49">
        <f t="shared" si="86"/>
        <v>255000</v>
      </c>
      <c r="N254" s="49"/>
      <c r="O254" s="49"/>
      <c r="P254" s="49">
        <f t="shared" si="87"/>
        <v>255000</v>
      </c>
    </row>
    <row r="255" spans="1:16" s="43" customFormat="1" ht="36.75" customHeight="1">
      <c r="A255" s="44">
        <v>25</v>
      </c>
      <c r="B255" s="38" t="s">
        <v>296</v>
      </c>
      <c r="C255" s="46">
        <v>85000</v>
      </c>
      <c r="D255" s="42">
        <v>8</v>
      </c>
      <c r="E255" s="48">
        <f t="shared" si="82"/>
        <v>0.5</v>
      </c>
      <c r="F255" s="49">
        <f t="shared" si="80"/>
        <v>42500</v>
      </c>
      <c r="G255" s="50">
        <v>19</v>
      </c>
      <c r="H255" s="48">
        <f t="shared" si="83"/>
        <v>1</v>
      </c>
      <c r="I255" s="49">
        <f t="shared" si="81"/>
        <v>85000</v>
      </c>
      <c r="J255" s="50">
        <v>18</v>
      </c>
      <c r="K255" s="48">
        <f t="shared" si="84"/>
        <v>1</v>
      </c>
      <c r="L255" s="49">
        <f t="shared" si="85"/>
        <v>85000</v>
      </c>
      <c r="M255" s="49">
        <f t="shared" si="86"/>
        <v>212500</v>
      </c>
      <c r="N255" s="49"/>
      <c r="O255" s="49"/>
      <c r="P255" s="49">
        <f t="shared" si="87"/>
        <v>212500</v>
      </c>
    </row>
    <row r="256" spans="1:16" s="43" customFormat="1" ht="36.75" customHeight="1">
      <c r="A256" s="40">
        <v>11</v>
      </c>
      <c r="B256" s="41" t="s">
        <v>58</v>
      </c>
      <c r="C256" s="42"/>
      <c r="D256" s="42"/>
      <c r="E256" s="42"/>
      <c r="F256" s="42">
        <f>SUM(F257:F272)</f>
        <v>1103000</v>
      </c>
      <c r="G256" s="42"/>
      <c r="H256" s="42"/>
      <c r="I256" s="42">
        <f>SUM(I257:I272)</f>
        <v>1188000</v>
      </c>
      <c r="J256" s="42"/>
      <c r="K256" s="42"/>
      <c r="L256" s="42">
        <f>SUM(L257:L272)</f>
        <v>1276500</v>
      </c>
      <c r="M256" s="42">
        <f>SUM(M257:M272)</f>
        <v>3567500</v>
      </c>
      <c r="N256" s="42">
        <f>SUM(N257:N272)</f>
        <v>0</v>
      </c>
      <c r="O256" s="42">
        <f>SUM(O257:O272)</f>
        <v>0</v>
      </c>
      <c r="P256" s="42">
        <f>SUM(P257:P272)</f>
        <v>3567500</v>
      </c>
    </row>
    <row r="257" spans="1:16" s="43" customFormat="1" ht="36.75" customHeight="1">
      <c r="A257" s="44">
        <v>1</v>
      </c>
      <c r="B257" s="53" t="s">
        <v>297</v>
      </c>
      <c r="C257" s="46">
        <v>85000</v>
      </c>
      <c r="D257" s="62">
        <v>12</v>
      </c>
      <c r="E257" s="48">
        <f>IF(D257=0,0,IF(D257&lt;=5,0.25,IF(D257&lt;=10,0.5,IF(D257&lt;=15,0.75,1))))</f>
        <v>0.75</v>
      </c>
      <c r="F257" s="49">
        <f aca="true" t="shared" si="88" ref="F257:F272">C257*E257</f>
        <v>63750</v>
      </c>
      <c r="G257" s="50">
        <v>19</v>
      </c>
      <c r="H257" s="48">
        <f>IF(G257=0,0,IF(G257&lt;=5,0.25,IF(G257&lt;=10,0.5,IF(G257&lt;=15,0.75,1))))</f>
        <v>1</v>
      </c>
      <c r="I257" s="49">
        <f aca="true" t="shared" si="89" ref="I257:I272">C257*H257</f>
        <v>85000</v>
      </c>
      <c r="J257" s="50">
        <v>19</v>
      </c>
      <c r="K257" s="48">
        <f>IF(J257=0,0,IF(J257&lt;=5,0.25,IF(J257&lt;=10,0.5,IF(J257&lt;=15,0.75,1))))</f>
        <v>1</v>
      </c>
      <c r="L257" s="49">
        <f>C257*K257</f>
        <v>85000</v>
      </c>
      <c r="M257" s="49">
        <f>L257+I257+F257</f>
        <v>233750</v>
      </c>
      <c r="N257" s="49"/>
      <c r="O257" s="49"/>
      <c r="P257" s="49">
        <f>M257-N257-O257</f>
        <v>233750</v>
      </c>
    </row>
    <row r="258" spans="1:16" s="43" customFormat="1" ht="36.75" customHeight="1">
      <c r="A258" s="44">
        <v>2</v>
      </c>
      <c r="B258" s="53" t="s">
        <v>298</v>
      </c>
      <c r="C258" s="46">
        <v>85000</v>
      </c>
      <c r="D258" s="47">
        <v>17</v>
      </c>
      <c r="E258" s="48">
        <f aca="true" t="shared" si="90" ref="E258:E272">IF(D258=0,0,IF(D258&lt;=5,0.25,IF(D258&lt;=10,0.5,IF(D258&lt;=15,0.75,1))))</f>
        <v>1</v>
      </c>
      <c r="F258" s="49">
        <f t="shared" si="88"/>
        <v>85000</v>
      </c>
      <c r="G258" s="50">
        <v>20</v>
      </c>
      <c r="H258" s="48">
        <f aca="true" t="shared" si="91" ref="H258:H272">IF(G258=0,0,IF(G258&lt;=5,0.25,IF(G258&lt;=10,0.5,IF(G258&lt;=15,0.75,1))))</f>
        <v>1</v>
      </c>
      <c r="I258" s="49">
        <f t="shared" si="89"/>
        <v>85000</v>
      </c>
      <c r="J258" s="50">
        <v>21</v>
      </c>
      <c r="K258" s="48">
        <f aca="true" t="shared" si="92" ref="K258:K272">IF(J258=0,0,IF(J258&lt;=5,0.25,IF(J258&lt;=10,0.5,IF(J258&lt;=15,0.75,1))))</f>
        <v>1</v>
      </c>
      <c r="L258" s="49">
        <f aca="true" t="shared" si="93" ref="L258:L272">C258*K258</f>
        <v>85000</v>
      </c>
      <c r="M258" s="49">
        <f aca="true" t="shared" si="94" ref="M258:M272">L258+I258+F258</f>
        <v>255000</v>
      </c>
      <c r="N258" s="49"/>
      <c r="O258" s="49"/>
      <c r="P258" s="49">
        <f aca="true" t="shared" si="95" ref="P258:P272">M258-N258-O258</f>
        <v>255000</v>
      </c>
    </row>
    <row r="259" spans="1:16" s="43" customFormat="1" ht="36.75" customHeight="1">
      <c r="A259" s="44">
        <v>3</v>
      </c>
      <c r="B259" s="53" t="s">
        <v>299</v>
      </c>
      <c r="C259" s="46">
        <v>85000</v>
      </c>
      <c r="D259" s="47">
        <v>16</v>
      </c>
      <c r="E259" s="48">
        <f t="shared" si="90"/>
        <v>1</v>
      </c>
      <c r="F259" s="49">
        <f t="shared" si="88"/>
        <v>85000</v>
      </c>
      <c r="G259" s="50">
        <v>19</v>
      </c>
      <c r="H259" s="48">
        <f t="shared" si="91"/>
        <v>1</v>
      </c>
      <c r="I259" s="49">
        <f t="shared" si="89"/>
        <v>85000</v>
      </c>
      <c r="J259" s="50">
        <v>14</v>
      </c>
      <c r="K259" s="48">
        <f t="shared" si="92"/>
        <v>0.75</v>
      </c>
      <c r="L259" s="49">
        <f t="shared" si="93"/>
        <v>63750</v>
      </c>
      <c r="M259" s="49">
        <f t="shared" si="94"/>
        <v>233750</v>
      </c>
      <c r="N259" s="49"/>
      <c r="O259" s="49"/>
      <c r="P259" s="49">
        <f t="shared" si="95"/>
        <v>233750</v>
      </c>
    </row>
    <row r="260" spans="1:16" s="43" customFormat="1" ht="36.75" customHeight="1">
      <c r="A260" s="44">
        <v>4</v>
      </c>
      <c r="B260" s="53" t="s">
        <v>161</v>
      </c>
      <c r="C260" s="46">
        <v>85000</v>
      </c>
      <c r="D260" s="47">
        <v>17</v>
      </c>
      <c r="E260" s="48">
        <f t="shared" si="90"/>
        <v>1</v>
      </c>
      <c r="F260" s="49">
        <f t="shared" si="88"/>
        <v>85000</v>
      </c>
      <c r="G260" s="50">
        <v>21</v>
      </c>
      <c r="H260" s="48">
        <f t="shared" si="91"/>
        <v>1</v>
      </c>
      <c r="I260" s="49">
        <f t="shared" si="89"/>
        <v>85000</v>
      </c>
      <c r="J260" s="50">
        <v>21</v>
      </c>
      <c r="K260" s="48">
        <f t="shared" si="92"/>
        <v>1</v>
      </c>
      <c r="L260" s="49">
        <f t="shared" si="93"/>
        <v>85000</v>
      </c>
      <c r="M260" s="49">
        <f t="shared" si="94"/>
        <v>255000</v>
      </c>
      <c r="N260" s="49"/>
      <c r="O260" s="49"/>
      <c r="P260" s="49">
        <f t="shared" si="95"/>
        <v>255000</v>
      </c>
    </row>
    <row r="261" spans="1:16" s="43" customFormat="1" ht="36.75" customHeight="1">
      <c r="A261" s="44">
        <v>5</v>
      </c>
      <c r="B261" s="53" t="s">
        <v>300</v>
      </c>
      <c r="C261" s="46">
        <v>92000</v>
      </c>
      <c r="D261" s="47">
        <v>18</v>
      </c>
      <c r="E261" s="48">
        <f t="shared" si="90"/>
        <v>1</v>
      </c>
      <c r="F261" s="49">
        <f t="shared" si="88"/>
        <v>92000</v>
      </c>
      <c r="G261" s="50">
        <v>21</v>
      </c>
      <c r="H261" s="48">
        <f t="shared" si="91"/>
        <v>1</v>
      </c>
      <c r="I261" s="49">
        <f t="shared" si="89"/>
        <v>92000</v>
      </c>
      <c r="J261" s="50">
        <v>21</v>
      </c>
      <c r="K261" s="48">
        <f t="shared" si="92"/>
        <v>1</v>
      </c>
      <c r="L261" s="49">
        <f t="shared" si="93"/>
        <v>92000</v>
      </c>
      <c r="M261" s="49">
        <f t="shared" si="94"/>
        <v>276000</v>
      </c>
      <c r="N261" s="49"/>
      <c r="O261" s="49"/>
      <c r="P261" s="49">
        <f t="shared" si="95"/>
        <v>276000</v>
      </c>
    </row>
    <row r="262" spans="1:16" s="43" customFormat="1" ht="36.75" customHeight="1">
      <c r="A262" s="44">
        <v>6</v>
      </c>
      <c r="B262" s="53" t="s">
        <v>301</v>
      </c>
      <c r="C262" s="46">
        <v>85000</v>
      </c>
      <c r="D262" s="47">
        <v>15</v>
      </c>
      <c r="E262" s="48">
        <f t="shared" si="90"/>
        <v>0.75</v>
      </c>
      <c r="F262" s="49">
        <f t="shared" si="88"/>
        <v>63750</v>
      </c>
      <c r="G262" s="50">
        <v>21</v>
      </c>
      <c r="H262" s="48">
        <f t="shared" si="91"/>
        <v>1</v>
      </c>
      <c r="I262" s="49">
        <f t="shared" si="89"/>
        <v>85000</v>
      </c>
      <c r="J262" s="50">
        <v>21</v>
      </c>
      <c r="K262" s="48">
        <f t="shared" si="92"/>
        <v>1</v>
      </c>
      <c r="L262" s="49">
        <f t="shared" si="93"/>
        <v>85000</v>
      </c>
      <c r="M262" s="49">
        <f t="shared" si="94"/>
        <v>233750</v>
      </c>
      <c r="N262" s="49"/>
      <c r="O262" s="49"/>
      <c r="P262" s="49">
        <f t="shared" si="95"/>
        <v>233750</v>
      </c>
    </row>
    <row r="263" spans="1:16" s="43" customFormat="1" ht="36.75" customHeight="1">
      <c r="A263" s="44">
        <v>7</v>
      </c>
      <c r="B263" s="53" t="s">
        <v>302</v>
      </c>
      <c r="C263" s="46">
        <v>85000</v>
      </c>
      <c r="D263" s="47">
        <v>14</v>
      </c>
      <c r="E263" s="48">
        <f t="shared" si="90"/>
        <v>0.75</v>
      </c>
      <c r="F263" s="49">
        <f t="shared" si="88"/>
        <v>63750</v>
      </c>
      <c r="G263" s="50">
        <v>21</v>
      </c>
      <c r="H263" s="48">
        <f t="shared" si="91"/>
        <v>1</v>
      </c>
      <c r="I263" s="49">
        <f t="shared" si="89"/>
        <v>85000</v>
      </c>
      <c r="J263" s="50">
        <v>21</v>
      </c>
      <c r="K263" s="48">
        <f t="shared" si="92"/>
        <v>1</v>
      </c>
      <c r="L263" s="49">
        <f t="shared" si="93"/>
        <v>85000</v>
      </c>
      <c r="M263" s="49">
        <f t="shared" si="94"/>
        <v>233750</v>
      </c>
      <c r="N263" s="49"/>
      <c r="O263" s="49"/>
      <c r="P263" s="49">
        <f t="shared" si="95"/>
        <v>233750</v>
      </c>
    </row>
    <row r="264" spans="1:16" s="43" customFormat="1" ht="36.75" customHeight="1">
      <c r="A264" s="44">
        <v>8</v>
      </c>
      <c r="B264" s="53" t="s">
        <v>303</v>
      </c>
      <c r="C264" s="46">
        <v>85000</v>
      </c>
      <c r="D264" s="47">
        <v>19</v>
      </c>
      <c r="E264" s="48">
        <f t="shared" si="90"/>
        <v>1</v>
      </c>
      <c r="F264" s="49">
        <f t="shared" si="88"/>
        <v>85000</v>
      </c>
      <c r="G264" s="50">
        <v>21</v>
      </c>
      <c r="H264" s="48">
        <f t="shared" si="91"/>
        <v>1</v>
      </c>
      <c r="I264" s="49">
        <f t="shared" si="89"/>
        <v>85000</v>
      </c>
      <c r="J264" s="50">
        <v>21</v>
      </c>
      <c r="K264" s="48">
        <f t="shared" si="92"/>
        <v>1</v>
      </c>
      <c r="L264" s="49">
        <f t="shared" si="93"/>
        <v>85000</v>
      </c>
      <c r="M264" s="49">
        <f t="shared" si="94"/>
        <v>255000</v>
      </c>
      <c r="N264" s="49"/>
      <c r="O264" s="49"/>
      <c r="P264" s="49">
        <f t="shared" si="95"/>
        <v>255000</v>
      </c>
    </row>
    <row r="265" spans="1:16" s="43" customFormat="1" ht="36.75" customHeight="1">
      <c r="A265" s="44">
        <v>9</v>
      </c>
      <c r="B265" s="37" t="s">
        <v>304</v>
      </c>
      <c r="C265" s="46">
        <v>85000</v>
      </c>
      <c r="D265" s="47">
        <v>18</v>
      </c>
      <c r="E265" s="48">
        <f t="shared" si="90"/>
        <v>1</v>
      </c>
      <c r="F265" s="49">
        <f t="shared" si="88"/>
        <v>85000</v>
      </c>
      <c r="G265" s="50">
        <v>21</v>
      </c>
      <c r="H265" s="48">
        <f t="shared" si="91"/>
        <v>1</v>
      </c>
      <c r="I265" s="49">
        <f t="shared" si="89"/>
        <v>85000</v>
      </c>
      <c r="J265" s="50">
        <v>21</v>
      </c>
      <c r="K265" s="48">
        <f t="shared" si="92"/>
        <v>1</v>
      </c>
      <c r="L265" s="49">
        <f t="shared" si="93"/>
        <v>85000</v>
      </c>
      <c r="M265" s="49">
        <f t="shared" si="94"/>
        <v>255000</v>
      </c>
      <c r="N265" s="49"/>
      <c r="O265" s="49"/>
      <c r="P265" s="49">
        <f t="shared" si="95"/>
        <v>255000</v>
      </c>
    </row>
    <row r="266" spans="1:16" s="43" customFormat="1" ht="36.75" customHeight="1">
      <c r="A266" s="44">
        <v>10</v>
      </c>
      <c r="B266" s="37" t="s">
        <v>305</v>
      </c>
      <c r="C266" s="46">
        <v>85000</v>
      </c>
      <c r="D266" s="47">
        <v>15</v>
      </c>
      <c r="E266" s="48">
        <f t="shared" si="90"/>
        <v>0.75</v>
      </c>
      <c r="F266" s="49">
        <f t="shared" si="88"/>
        <v>63750</v>
      </c>
      <c r="G266" s="50">
        <v>21</v>
      </c>
      <c r="H266" s="48">
        <f t="shared" si="91"/>
        <v>1</v>
      </c>
      <c r="I266" s="49">
        <f t="shared" si="89"/>
        <v>85000</v>
      </c>
      <c r="J266" s="50">
        <v>21</v>
      </c>
      <c r="K266" s="48">
        <f t="shared" si="92"/>
        <v>1</v>
      </c>
      <c r="L266" s="49">
        <f t="shared" si="93"/>
        <v>85000</v>
      </c>
      <c r="M266" s="49">
        <f t="shared" si="94"/>
        <v>233750</v>
      </c>
      <c r="N266" s="49"/>
      <c r="O266" s="49"/>
      <c r="P266" s="49">
        <f t="shared" si="95"/>
        <v>233750</v>
      </c>
    </row>
    <row r="267" spans="1:16" s="43" customFormat="1" ht="36.75" customHeight="1">
      <c r="A267" s="44">
        <v>11</v>
      </c>
      <c r="B267" s="37" t="s">
        <v>306</v>
      </c>
      <c r="C267" s="46">
        <v>85000</v>
      </c>
      <c r="D267" s="47">
        <v>17</v>
      </c>
      <c r="E267" s="48">
        <f t="shared" si="90"/>
        <v>1</v>
      </c>
      <c r="F267" s="49">
        <f t="shared" si="88"/>
        <v>85000</v>
      </c>
      <c r="G267" s="50">
        <v>21</v>
      </c>
      <c r="H267" s="48">
        <f t="shared" si="91"/>
        <v>1</v>
      </c>
      <c r="I267" s="49">
        <f t="shared" si="89"/>
        <v>85000</v>
      </c>
      <c r="J267" s="50">
        <v>21</v>
      </c>
      <c r="K267" s="48">
        <f t="shared" si="92"/>
        <v>1</v>
      </c>
      <c r="L267" s="49">
        <f t="shared" si="93"/>
        <v>85000</v>
      </c>
      <c r="M267" s="49">
        <f t="shared" si="94"/>
        <v>255000</v>
      </c>
      <c r="N267" s="49"/>
      <c r="O267" s="49"/>
      <c r="P267" s="49">
        <f t="shared" si="95"/>
        <v>255000</v>
      </c>
    </row>
    <row r="268" spans="1:16" s="43" customFormat="1" ht="36.75" customHeight="1">
      <c r="A268" s="44">
        <v>12</v>
      </c>
      <c r="B268" s="37" t="s">
        <v>307</v>
      </c>
      <c r="C268" s="46">
        <v>92000</v>
      </c>
      <c r="D268" s="47">
        <v>19</v>
      </c>
      <c r="E268" s="48">
        <f t="shared" si="90"/>
        <v>1</v>
      </c>
      <c r="F268" s="49">
        <f t="shared" si="88"/>
        <v>92000</v>
      </c>
      <c r="G268" s="50">
        <v>12</v>
      </c>
      <c r="H268" s="48">
        <f t="shared" si="91"/>
        <v>0.75</v>
      </c>
      <c r="I268" s="49">
        <f t="shared" si="89"/>
        <v>69000</v>
      </c>
      <c r="J268" s="50">
        <v>18</v>
      </c>
      <c r="K268" s="48">
        <f t="shared" si="92"/>
        <v>1</v>
      </c>
      <c r="L268" s="49">
        <f t="shared" si="93"/>
        <v>92000</v>
      </c>
      <c r="M268" s="49">
        <f t="shared" si="94"/>
        <v>253000</v>
      </c>
      <c r="N268" s="49"/>
      <c r="O268" s="49"/>
      <c r="P268" s="49">
        <f t="shared" si="95"/>
        <v>253000</v>
      </c>
    </row>
    <row r="269" spans="1:16" s="43" customFormat="1" ht="36.75" customHeight="1">
      <c r="A269" s="44">
        <v>13</v>
      </c>
      <c r="B269" s="37" t="s">
        <v>308</v>
      </c>
      <c r="C269" s="46">
        <v>92000</v>
      </c>
      <c r="D269" s="47">
        <v>14</v>
      </c>
      <c r="E269" s="48">
        <f t="shared" si="90"/>
        <v>0.75</v>
      </c>
      <c r="F269" s="49">
        <f t="shared" si="88"/>
        <v>69000</v>
      </c>
      <c r="G269" s="50">
        <v>19</v>
      </c>
      <c r="H269" s="48">
        <f t="shared" si="91"/>
        <v>1</v>
      </c>
      <c r="I269" s="49">
        <f t="shared" si="89"/>
        <v>92000</v>
      </c>
      <c r="J269" s="50">
        <v>19</v>
      </c>
      <c r="K269" s="48">
        <f t="shared" si="92"/>
        <v>1</v>
      </c>
      <c r="L269" s="49">
        <f t="shared" si="93"/>
        <v>92000</v>
      </c>
      <c r="M269" s="49">
        <f t="shared" si="94"/>
        <v>253000</v>
      </c>
      <c r="N269" s="49"/>
      <c r="O269" s="49"/>
      <c r="P269" s="49">
        <f t="shared" si="95"/>
        <v>253000</v>
      </c>
    </row>
    <row r="270" spans="1:16" s="43" customFormat="1" ht="36.75" customHeight="1">
      <c r="A270" s="44">
        <v>14</v>
      </c>
      <c r="B270" s="37" t="s">
        <v>309</v>
      </c>
      <c r="C270" s="46">
        <v>85000</v>
      </c>
      <c r="D270" s="47">
        <v>19</v>
      </c>
      <c r="E270" s="48">
        <f t="shared" si="90"/>
        <v>1</v>
      </c>
      <c r="F270" s="49">
        <f t="shared" si="88"/>
        <v>85000</v>
      </c>
      <c r="G270" s="50">
        <v>19</v>
      </c>
      <c r="H270" s="48">
        <f t="shared" si="91"/>
        <v>1</v>
      </c>
      <c r="I270" s="49">
        <f t="shared" si="89"/>
        <v>85000</v>
      </c>
      <c r="J270" s="50">
        <v>21</v>
      </c>
      <c r="K270" s="48">
        <f t="shared" si="92"/>
        <v>1</v>
      </c>
      <c r="L270" s="49">
        <f t="shared" si="93"/>
        <v>85000</v>
      </c>
      <c r="M270" s="49">
        <f t="shared" si="94"/>
        <v>255000</v>
      </c>
      <c r="N270" s="49"/>
      <c r="O270" s="49"/>
      <c r="P270" s="49">
        <f t="shared" si="95"/>
        <v>255000</v>
      </c>
    </row>
    <row r="271" spans="1:16" s="43" customFormat="1" ht="36.75" customHeight="1">
      <c r="A271" s="44">
        <v>15</v>
      </c>
      <c r="B271" s="37" t="s">
        <v>673</v>
      </c>
      <c r="C271" s="46">
        <v>85000</v>
      </c>
      <c r="D271" s="51"/>
      <c r="E271" s="48">
        <f t="shared" si="90"/>
        <v>0</v>
      </c>
      <c r="F271" s="49">
        <f t="shared" si="88"/>
        <v>0</v>
      </c>
      <c r="G271" s="52"/>
      <c r="H271" s="48">
        <f t="shared" si="91"/>
        <v>0</v>
      </c>
      <c r="I271" s="49">
        <f t="shared" si="89"/>
        <v>0</v>
      </c>
      <c r="J271" s="50">
        <v>12</v>
      </c>
      <c r="K271" s="48">
        <f t="shared" si="92"/>
        <v>0.75</v>
      </c>
      <c r="L271" s="49">
        <f t="shared" si="93"/>
        <v>63750</v>
      </c>
      <c r="M271" s="49">
        <f t="shared" si="94"/>
        <v>63750</v>
      </c>
      <c r="N271" s="49"/>
      <c r="O271" s="49"/>
      <c r="P271" s="49">
        <f t="shared" si="95"/>
        <v>63750</v>
      </c>
    </row>
    <row r="272" spans="1:16" s="43" customFormat="1" ht="36.75" customHeight="1">
      <c r="A272" s="44">
        <v>16</v>
      </c>
      <c r="B272" s="37" t="s">
        <v>674</v>
      </c>
      <c r="C272" s="46">
        <v>92000</v>
      </c>
      <c r="D272" s="51"/>
      <c r="E272" s="48">
        <f t="shared" si="90"/>
        <v>0</v>
      </c>
      <c r="F272" s="49">
        <f t="shared" si="88"/>
        <v>0</v>
      </c>
      <c r="G272" s="52"/>
      <c r="H272" s="48">
        <f t="shared" si="91"/>
        <v>0</v>
      </c>
      <c r="I272" s="49">
        <f t="shared" si="89"/>
        <v>0</v>
      </c>
      <c r="J272" s="50">
        <v>2</v>
      </c>
      <c r="K272" s="48">
        <f t="shared" si="92"/>
        <v>0.25</v>
      </c>
      <c r="L272" s="49">
        <f t="shared" si="93"/>
        <v>23000</v>
      </c>
      <c r="M272" s="49">
        <f t="shared" si="94"/>
        <v>23000</v>
      </c>
      <c r="N272" s="49"/>
      <c r="O272" s="49"/>
      <c r="P272" s="49">
        <f t="shared" si="95"/>
        <v>23000</v>
      </c>
    </row>
    <row r="273" spans="1:16" s="43" customFormat="1" ht="36.75" customHeight="1">
      <c r="A273" s="40">
        <v>12</v>
      </c>
      <c r="B273" s="41" t="s">
        <v>59</v>
      </c>
      <c r="C273" s="42"/>
      <c r="D273" s="42"/>
      <c r="E273" s="42"/>
      <c r="F273" s="42">
        <f>SUM(F274:F291)</f>
        <v>1402500</v>
      </c>
      <c r="G273" s="42"/>
      <c r="H273" s="42"/>
      <c r="I273" s="42">
        <f>SUM(I274:I291)</f>
        <v>1445000</v>
      </c>
      <c r="J273" s="42"/>
      <c r="K273" s="42"/>
      <c r="L273" s="42">
        <f>SUM(L274:L291)</f>
        <v>1466250</v>
      </c>
      <c r="M273" s="42">
        <f>SUM(M274:M291)</f>
        <v>4313750</v>
      </c>
      <c r="N273" s="42">
        <f>SUM(N274:N291)</f>
        <v>0</v>
      </c>
      <c r="O273" s="42">
        <f>SUM(O274:O291)</f>
        <v>0</v>
      </c>
      <c r="P273" s="42">
        <f>SUM(P274:P291)</f>
        <v>4313750</v>
      </c>
    </row>
    <row r="274" spans="1:16" s="43" customFormat="1" ht="36.75" customHeight="1">
      <c r="A274" s="44">
        <v>1</v>
      </c>
      <c r="B274" s="37" t="s">
        <v>310</v>
      </c>
      <c r="C274" s="46">
        <v>85000</v>
      </c>
      <c r="D274" s="47">
        <v>14</v>
      </c>
      <c r="E274" s="48">
        <f>IF(D274=0,0,IF(D274&lt;=5,0.25,IF(D274&lt;=10,0.5,IF(D274&lt;=15,0.75,1))))</f>
        <v>0.75</v>
      </c>
      <c r="F274" s="49">
        <f aca="true" t="shared" si="96" ref="F274:F291">C274*E274</f>
        <v>63750</v>
      </c>
      <c r="G274" s="50">
        <v>16</v>
      </c>
      <c r="H274" s="48">
        <f>IF(G274=0,0,IF(G274&lt;=5,0.25,IF(G274&lt;=10,0.5,IF(G274&lt;=15,0.75,1))))</f>
        <v>1</v>
      </c>
      <c r="I274" s="49">
        <f aca="true" t="shared" si="97" ref="I274:I291">C274*H274</f>
        <v>85000</v>
      </c>
      <c r="J274" s="50">
        <v>12</v>
      </c>
      <c r="K274" s="48">
        <f>IF(J274=0,0,IF(J274&lt;=5,0.25,IF(J274&lt;=10,0.5,IF(J274&lt;=15,0.75,1))))</f>
        <v>0.75</v>
      </c>
      <c r="L274" s="49">
        <f>C274*K274</f>
        <v>63750</v>
      </c>
      <c r="M274" s="49">
        <f>L274+I274+F274</f>
        <v>212500</v>
      </c>
      <c r="N274" s="49"/>
      <c r="O274" s="49"/>
      <c r="P274" s="49">
        <f>M274-N274-O274</f>
        <v>212500</v>
      </c>
    </row>
    <row r="275" spans="1:16" s="43" customFormat="1" ht="36.75" customHeight="1">
      <c r="A275" s="44">
        <v>2</v>
      </c>
      <c r="B275" s="37" t="s">
        <v>311</v>
      </c>
      <c r="C275" s="46">
        <v>85000</v>
      </c>
      <c r="D275" s="47">
        <v>18</v>
      </c>
      <c r="E275" s="48">
        <f aca="true" t="shared" si="98" ref="E275:E291">IF(D275=0,0,IF(D275&lt;=5,0.25,IF(D275&lt;=10,0.5,IF(D275&lt;=15,0.75,1))))</f>
        <v>1</v>
      </c>
      <c r="F275" s="49">
        <f t="shared" si="96"/>
        <v>85000</v>
      </c>
      <c r="G275" s="50">
        <v>21</v>
      </c>
      <c r="H275" s="48">
        <f aca="true" t="shared" si="99" ref="H275:H291">IF(G275=0,0,IF(G275&lt;=5,0.25,IF(G275&lt;=10,0.5,IF(G275&lt;=15,0.75,1))))</f>
        <v>1</v>
      </c>
      <c r="I275" s="49">
        <f t="shared" si="97"/>
        <v>85000</v>
      </c>
      <c r="J275" s="50">
        <v>21</v>
      </c>
      <c r="K275" s="48">
        <f aca="true" t="shared" si="100" ref="K275:K291">IF(J275=0,0,IF(J275&lt;=5,0.25,IF(J275&lt;=10,0.5,IF(J275&lt;=15,0.75,1))))</f>
        <v>1</v>
      </c>
      <c r="L275" s="49">
        <f aca="true" t="shared" si="101" ref="L275:L291">C275*K275</f>
        <v>85000</v>
      </c>
      <c r="M275" s="49">
        <f aca="true" t="shared" si="102" ref="M275:M291">L275+I275+F275</f>
        <v>255000</v>
      </c>
      <c r="N275" s="49"/>
      <c r="O275" s="49"/>
      <c r="P275" s="49">
        <f aca="true" t="shared" si="103" ref="P275:P291">M275-N275-O275</f>
        <v>255000</v>
      </c>
    </row>
    <row r="276" spans="1:16" s="43" customFormat="1" ht="36.75" customHeight="1">
      <c r="A276" s="44">
        <v>3</v>
      </c>
      <c r="B276" s="37" t="s">
        <v>312</v>
      </c>
      <c r="C276" s="46">
        <v>85000</v>
      </c>
      <c r="D276" s="47">
        <v>18</v>
      </c>
      <c r="E276" s="48">
        <f t="shared" si="98"/>
        <v>1</v>
      </c>
      <c r="F276" s="49">
        <f t="shared" si="96"/>
        <v>85000</v>
      </c>
      <c r="G276" s="50">
        <v>6</v>
      </c>
      <c r="H276" s="48">
        <f t="shared" si="99"/>
        <v>0.5</v>
      </c>
      <c r="I276" s="49">
        <f t="shared" si="97"/>
        <v>42500</v>
      </c>
      <c r="J276" s="50">
        <v>21</v>
      </c>
      <c r="K276" s="48">
        <f t="shared" si="100"/>
        <v>1</v>
      </c>
      <c r="L276" s="49">
        <f t="shared" si="101"/>
        <v>85000</v>
      </c>
      <c r="M276" s="49">
        <f t="shared" si="102"/>
        <v>212500</v>
      </c>
      <c r="N276" s="49"/>
      <c r="O276" s="49"/>
      <c r="P276" s="49">
        <f t="shared" si="103"/>
        <v>212500</v>
      </c>
    </row>
    <row r="277" spans="1:16" s="43" customFormat="1" ht="36.75" customHeight="1">
      <c r="A277" s="44">
        <v>4</v>
      </c>
      <c r="B277" s="37" t="s">
        <v>313</v>
      </c>
      <c r="C277" s="46">
        <v>85000</v>
      </c>
      <c r="D277" s="47">
        <v>16</v>
      </c>
      <c r="E277" s="48">
        <f t="shared" si="98"/>
        <v>1</v>
      </c>
      <c r="F277" s="49">
        <f t="shared" si="96"/>
        <v>85000</v>
      </c>
      <c r="G277" s="50">
        <v>18</v>
      </c>
      <c r="H277" s="48">
        <f t="shared" si="99"/>
        <v>1</v>
      </c>
      <c r="I277" s="49">
        <f t="shared" si="97"/>
        <v>85000</v>
      </c>
      <c r="J277" s="50">
        <v>20</v>
      </c>
      <c r="K277" s="48">
        <f t="shared" si="100"/>
        <v>1</v>
      </c>
      <c r="L277" s="49">
        <f t="shared" si="101"/>
        <v>85000</v>
      </c>
      <c r="M277" s="49">
        <f t="shared" si="102"/>
        <v>255000</v>
      </c>
      <c r="N277" s="49"/>
      <c r="O277" s="49"/>
      <c r="P277" s="49">
        <f t="shared" si="103"/>
        <v>255000</v>
      </c>
    </row>
    <row r="278" spans="1:16" s="43" customFormat="1" ht="36.75" customHeight="1">
      <c r="A278" s="44">
        <v>5</v>
      </c>
      <c r="B278" s="37" t="s">
        <v>314</v>
      </c>
      <c r="C278" s="46">
        <v>85000</v>
      </c>
      <c r="D278" s="47">
        <v>19</v>
      </c>
      <c r="E278" s="48">
        <f t="shared" si="98"/>
        <v>1</v>
      </c>
      <c r="F278" s="49">
        <f t="shared" si="96"/>
        <v>85000</v>
      </c>
      <c r="G278" s="50">
        <v>19</v>
      </c>
      <c r="H278" s="48">
        <f t="shared" si="99"/>
        <v>1</v>
      </c>
      <c r="I278" s="49">
        <f t="shared" si="97"/>
        <v>85000</v>
      </c>
      <c r="J278" s="50">
        <v>21</v>
      </c>
      <c r="K278" s="48">
        <f t="shared" si="100"/>
        <v>1</v>
      </c>
      <c r="L278" s="49">
        <f t="shared" si="101"/>
        <v>85000</v>
      </c>
      <c r="M278" s="49">
        <f t="shared" si="102"/>
        <v>255000</v>
      </c>
      <c r="N278" s="49"/>
      <c r="O278" s="49"/>
      <c r="P278" s="49">
        <f t="shared" si="103"/>
        <v>255000</v>
      </c>
    </row>
    <row r="279" spans="1:16" s="43" customFormat="1" ht="36.75" customHeight="1">
      <c r="A279" s="44">
        <v>6</v>
      </c>
      <c r="B279" s="37" t="s">
        <v>315</v>
      </c>
      <c r="C279" s="46">
        <v>85000</v>
      </c>
      <c r="D279" s="47">
        <v>17</v>
      </c>
      <c r="E279" s="48">
        <f t="shared" si="98"/>
        <v>1</v>
      </c>
      <c r="F279" s="49">
        <f t="shared" si="96"/>
        <v>85000</v>
      </c>
      <c r="G279" s="50">
        <v>18</v>
      </c>
      <c r="H279" s="48">
        <f t="shared" si="99"/>
        <v>1</v>
      </c>
      <c r="I279" s="49">
        <f t="shared" si="97"/>
        <v>85000</v>
      </c>
      <c r="J279" s="50">
        <v>19</v>
      </c>
      <c r="K279" s="48">
        <f t="shared" si="100"/>
        <v>1</v>
      </c>
      <c r="L279" s="49">
        <f t="shared" si="101"/>
        <v>85000</v>
      </c>
      <c r="M279" s="49">
        <f t="shared" si="102"/>
        <v>255000</v>
      </c>
      <c r="N279" s="49"/>
      <c r="O279" s="49"/>
      <c r="P279" s="49">
        <f t="shared" si="103"/>
        <v>255000</v>
      </c>
    </row>
    <row r="280" spans="1:16" s="43" customFormat="1" ht="36.75" customHeight="1">
      <c r="A280" s="44">
        <v>7</v>
      </c>
      <c r="B280" s="37" t="s">
        <v>316</v>
      </c>
      <c r="C280" s="46">
        <v>85000</v>
      </c>
      <c r="D280" s="47">
        <v>15</v>
      </c>
      <c r="E280" s="48">
        <f t="shared" si="98"/>
        <v>0.75</v>
      </c>
      <c r="F280" s="49">
        <f t="shared" si="96"/>
        <v>63750</v>
      </c>
      <c r="G280" s="50">
        <v>18</v>
      </c>
      <c r="H280" s="48">
        <f t="shared" si="99"/>
        <v>1</v>
      </c>
      <c r="I280" s="49">
        <f t="shared" si="97"/>
        <v>85000</v>
      </c>
      <c r="J280" s="50">
        <v>19</v>
      </c>
      <c r="K280" s="48">
        <f t="shared" si="100"/>
        <v>1</v>
      </c>
      <c r="L280" s="49">
        <f t="shared" si="101"/>
        <v>85000</v>
      </c>
      <c r="M280" s="49">
        <f t="shared" si="102"/>
        <v>233750</v>
      </c>
      <c r="N280" s="49"/>
      <c r="O280" s="49"/>
      <c r="P280" s="49">
        <f t="shared" si="103"/>
        <v>233750</v>
      </c>
    </row>
    <row r="281" spans="1:16" s="43" customFormat="1" ht="36.75" customHeight="1">
      <c r="A281" s="44">
        <v>8</v>
      </c>
      <c r="B281" s="37" t="s">
        <v>317</v>
      </c>
      <c r="C281" s="46">
        <v>85000</v>
      </c>
      <c r="D281" s="47">
        <v>14</v>
      </c>
      <c r="E281" s="48">
        <f t="shared" si="98"/>
        <v>0.75</v>
      </c>
      <c r="F281" s="49">
        <f t="shared" si="96"/>
        <v>63750</v>
      </c>
      <c r="G281" s="50">
        <v>16</v>
      </c>
      <c r="H281" s="48">
        <f t="shared" si="99"/>
        <v>1</v>
      </c>
      <c r="I281" s="49">
        <f t="shared" si="97"/>
        <v>85000</v>
      </c>
      <c r="J281" s="50">
        <v>20</v>
      </c>
      <c r="K281" s="48">
        <f t="shared" si="100"/>
        <v>1</v>
      </c>
      <c r="L281" s="49">
        <f t="shared" si="101"/>
        <v>85000</v>
      </c>
      <c r="M281" s="49">
        <f t="shared" si="102"/>
        <v>233750</v>
      </c>
      <c r="N281" s="49"/>
      <c r="O281" s="49"/>
      <c r="P281" s="49">
        <f t="shared" si="103"/>
        <v>233750</v>
      </c>
    </row>
    <row r="282" spans="1:16" s="43" customFormat="1" ht="36.75" customHeight="1">
      <c r="A282" s="44">
        <v>9</v>
      </c>
      <c r="B282" s="37" t="s">
        <v>318</v>
      </c>
      <c r="C282" s="46">
        <v>85000</v>
      </c>
      <c r="D282" s="47">
        <v>14</v>
      </c>
      <c r="E282" s="48">
        <f t="shared" si="98"/>
        <v>0.75</v>
      </c>
      <c r="F282" s="49">
        <f t="shared" si="96"/>
        <v>63750</v>
      </c>
      <c r="G282" s="50">
        <v>21</v>
      </c>
      <c r="H282" s="48">
        <f t="shared" si="99"/>
        <v>1</v>
      </c>
      <c r="I282" s="49">
        <f t="shared" si="97"/>
        <v>85000</v>
      </c>
      <c r="J282" s="50">
        <v>21</v>
      </c>
      <c r="K282" s="48">
        <f t="shared" si="100"/>
        <v>1</v>
      </c>
      <c r="L282" s="49">
        <f t="shared" si="101"/>
        <v>85000</v>
      </c>
      <c r="M282" s="49">
        <f t="shared" si="102"/>
        <v>233750</v>
      </c>
      <c r="N282" s="49"/>
      <c r="O282" s="49"/>
      <c r="P282" s="49">
        <f t="shared" si="103"/>
        <v>233750</v>
      </c>
    </row>
    <row r="283" spans="1:16" s="43" customFormat="1" ht="36.75" customHeight="1">
      <c r="A283" s="44">
        <v>10</v>
      </c>
      <c r="B283" s="37" t="s">
        <v>319</v>
      </c>
      <c r="C283" s="46">
        <v>85000</v>
      </c>
      <c r="D283" s="47">
        <v>19</v>
      </c>
      <c r="E283" s="48">
        <f t="shared" si="98"/>
        <v>1</v>
      </c>
      <c r="F283" s="49">
        <f t="shared" si="96"/>
        <v>85000</v>
      </c>
      <c r="G283" s="50">
        <v>19</v>
      </c>
      <c r="H283" s="48">
        <f t="shared" si="99"/>
        <v>1</v>
      </c>
      <c r="I283" s="49">
        <f t="shared" si="97"/>
        <v>85000</v>
      </c>
      <c r="J283" s="50">
        <v>21</v>
      </c>
      <c r="K283" s="48">
        <f t="shared" si="100"/>
        <v>1</v>
      </c>
      <c r="L283" s="49">
        <f t="shared" si="101"/>
        <v>85000</v>
      </c>
      <c r="M283" s="49">
        <f t="shared" si="102"/>
        <v>255000</v>
      </c>
      <c r="N283" s="49"/>
      <c r="O283" s="49"/>
      <c r="P283" s="49">
        <f t="shared" si="103"/>
        <v>255000</v>
      </c>
    </row>
    <row r="284" spans="1:16" s="43" customFormat="1" ht="36.75" customHeight="1">
      <c r="A284" s="44">
        <v>11</v>
      </c>
      <c r="B284" s="37" t="s">
        <v>320</v>
      </c>
      <c r="C284" s="46">
        <v>85000</v>
      </c>
      <c r="D284" s="47">
        <v>18</v>
      </c>
      <c r="E284" s="48">
        <f t="shared" si="98"/>
        <v>1</v>
      </c>
      <c r="F284" s="49">
        <f t="shared" si="96"/>
        <v>85000</v>
      </c>
      <c r="G284" s="50">
        <v>20</v>
      </c>
      <c r="H284" s="48">
        <f t="shared" si="99"/>
        <v>1</v>
      </c>
      <c r="I284" s="49">
        <f t="shared" si="97"/>
        <v>85000</v>
      </c>
      <c r="J284" s="50">
        <v>21</v>
      </c>
      <c r="K284" s="48">
        <f t="shared" si="100"/>
        <v>1</v>
      </c>
      <c r="L284" s="49">
        <f t="shared" si="101"/>
        <v>85000</v>
      </c>
      <c r="M284" s="49">
        <f t="shared" si="102"/>
        <v>255000</v>
      </c>
      <c r="N284" s="49"/>
      <c r="O284" s="49"/>
      <c r="P284" s="49">
        <f t="shared" si="103"/>
        <v>255000</v>
      </c>
    </row>
    <row r="285" spans="1:16" s="43" customFormat="1" ht="36.75" customHeight="1">
      <c r="A285" s="44">
        <v>12</v>
      </c>
      <c r="B285" s="37" t="s">
        <v>142</v>
      </c>
      <c r="C285" s="46">
        <v>85000</v>
      </c>
      <c r="D285" s="47">
        <v>18</v>
      </c>
      <c r="E285" s="48">
        <f t="shared" si="98"/>
        <v>1</v>
      </c>
      <c r="F285" s="49">
        <f t="shared" si="96"/>
        <v>85000</v>
      </c>
      <c r="G285" s="50">
        <v>20</v>
      </c>
      <c r="H285" s="48">
        <f t="shared" si="99"/>
        <v>1</v>
      </c>
      <c r="I285" s="49">
        <f t="shared" si="97"/>
        <v>85000</v>
      </c>
      <c r="J285" s="50">
        <v>21</v>
      </c>
      <c r="K285" s="48">
        <f t="shared" si="100"/>
        <v>1</v>
      </c>
      <c r="L285" s="49">
        <f t="shared" si="101"/>
        <v>85000</v>
      </c>
      <c r="M285" s="49">
        <f t="shared" si="102"/>
        <v>255000</v>
      </c>
      <c r="N285" s="49"/>
      <c r="O285" s="49"/>
      <c r="P285" s="49">
        <f t="shared" si="103"/>
        <v>255000</v>
      </c>
    </row>
    <row r="286" spans="1:16" s="43" customFormat="1" ht="36.75" customHeight="1">
      <c r="A286" s="44">
        <v>13</v>
      </c>
      <c r="B286" s="37" t="s">
        <v>321</v>
      </c>
      <c r="C286" s="46">
        <v>85000</v>
      </c>
      <c r="D286" s="47">
        <v>18</v>
      </c>
      <c r="E286" s="48">
        <f t="shared" si="98"/>
        <v>1</v>
      </c>
      <c r="F286" s="49">
        <f t="shared" si="96"/>
        <v>85000</v>
      </c>
      <c r="G286" s="50">
        <v>21</v>
      </c>
      <c r="H286" s="48">
        <f t="shared" si="99"/>
        <v>1</v>
      </c>
      <c r="I286" s="49">
        <f t="shared" si="97"/>
        <v>85000</v>
      </c>
      <c r="J286" s="50">
        <v>21</v>
      </c>
      <c r="K286" s="48">
        <f t="shared" si="100"/>
        <v>1</v>
      </c>
      <c r="L286" s="49">
        <f t="shared" si="101"/>
        <v>85000</v>
      </c>
      <c r="M286" s="49">
        <f t="shared" si="102"/>
        <v>255000</v>
      </c>
      <c r="N286" s="49"/>
      <c r="O286" s="49"/>
      <c r="P286" s="49">
        <f t="shared" si="103"/>
        <v>255000</v>
      </c>
    </row>
    <row r="287" spans="1:16" s="43" customFormat="1" ht="36.75" customHeight="1">
      <c r="A287" s="44">
        <v>14</v>
      </c>
      <c r="B287" s="37" t="s">
        <v>322</v>
      </c>
      <c r="C287" s="46">
        <v>85000</v>
      </c>
      <c r="D287" s="47">
        <v>18</v>
      </c>
      <c r="E287" s="48">
        <f t="shared" si="98"/>
        <v>1</v>
      </c>
      <c r="F287" s="49">
        <f t="shared" si="96"/>
        <v>85000</v>
      </c>
      <c r="G287" s="50">
        <v>20</v>
      </c>
      <c r="H287" s="48">
        <f t="shared" si="99"/>
        <v>1</v>
      </c>
      <c r="I287" s="49">
        <f t="shared" si="97"/>
        <v>85000</v>
      </c>
      <c r="J287" s="50">
        <v>21</v>
      </c>
      <c r="K287" s="48">
        <f t="shared" si="100"/>
        <v>1</v>
      </c>
      <c r="L287" s="49">
        <f t="shared" si="101"/>
        <v>85000</v>
      </c>
      <c r="M287" s="49">
        <f t="shared" si="102"/>
        <v>255000</v>
      </c>
      <c r="N287" s="49"/>
      <c r="O287" s="49"/>
      <c r="P287" s="49">
        <f t="shared" si="103"/>
        <v>255000</v>
      </c>
    </row>
    <row r="288" spans="1:16" s="43" customFormat="1" ht="36.75" customHeight="1">
      <c r="A288" s="44">
        <v>15</v>
      </c>
      <c r="B288" s="37" t="s">
        <v>323</v>
      </c>
      <c r="C288" s="46">
        <v>85000</v>
      </c>
      <c r="D288" s="47">
        <v>16</v>
      </c>
      <c r="E288" s="48">
        <f t="shared" si="98"/>
        <v>1</v>
      </c>
      <c r="F288" s="49">
        <f t="shared" si="96"/>
        <v>85000</v>
      </c>
      <c r="G288" s="50">
        <v>20</v>
      </c>
      <c r="H288" s="48">
        <f t="shared" si="99"/>
        <v>1</v>
      </c>
      <c r="I288" s="49">
        <f t="shared" si="97"/>
        <v>85000</v>
      </c>
      <c r="J288" s="50">
        <v>15</v>
      </c>
      <c r="K288" s="48">
        <f t="shared" si="100"/>
        <v>0.75</v>
      </c>
      <c r="L288" s="49">
        <f t="shared" si="101"/>
        <v>63750</v>
      </c>
      <c r="M288" s="49">
        <f t="shared" si="102"/>
        <v>233750</v>
      </c>
      <c r="N288" s="49"/>
      <c r="O288" s="49"/>
      <c r="P288" s="49">
        <f t="shared" si="103"/>
        <v>233750</v>
      </c>
    </row>
    <row r="289" spans="1:16" s="43" customFormat="1" ht="36.75" customHeight="1">
      <c r="A289" s="44">
        <v>16</v>
      </c>
      <c r="B289" s="37" t="s">
        <v>324</v>
      </c>
      <c r="C289" s="46">
        <v>85000</v>
      </c>
      <c r="D289" s="47">
        <v>14</v>
      </c>
      <c r="E289" s="48">
        <f t="shared" si="98"/>
        <v>0.75</v>
      </c>
      <c r="F289" s="49">
        <f t="shared" si="96"/>
        <v>63750</v>
      </c>
      <c r="G289" s="50">
        <v>9</v>
      </c>
      <c r="H289" s="48">
        <f t="shared" si="99"/>
        <v>0.5</v>
      </c>
      <c r="I289" s="49">
        <f t="shared" si="97"/>
        <v>42500</v>
      </c>
      <c r="J289" s="50">
        <v>14</v>
      </c>
      <c r="K289" s="48">
        <f t="shared" si="100"/>
        <v>0.75</v>
      </c>
      <c r="L289" s="49">
        <f t="shared" si="101"/>
        <v>63750</v>
      </c>
      <c r="M289" s="49">
        <f t="shared" si="102"/>
        <v>170000</v>
      </c>
      <c r="N289" s="49"/>
      <c r="O289" s="49"/>
      <c r="P289" s="49">
        <f t="shared" si="103"/>
        <v>170000</v>
      </c>
    </row>
    <row r="290" spans="1:16" s="43" customFormat="1" ht="36.75" customHeight="1">
      <c r="A290" s="44">
        <v>17</v>
      </c>
      <c r="B290" s="37" t="s">
        <v>325</v>
      </c>
      <c r="C290" s="46">
        <v>85000</v>
      </c>
      <c r="D290" s="47">
        <v>17</v>
      </c>
      <c r="E290" s="48">
        <f t="shared" si="98"/>
        <v>1</v>
      </c>
      <c r="F290" s="49">
        <f t="shared" si="96"/>
        <v>85000</v>
      </c>
      <c r="G290" s="50">
        <v>20</v>
      </c>
      <c r="H290" s="48">
        <f t="shared" si="99"/>
        <v>1</v>
      </c>
      <c r="I290" s="49">
        <f t="shared" si="97"/>
        <v>85000</v>
      </c>
      <c r="J290" s="50">
        <v>21</v>
      </c>
      <c r="K290" s="48">
        <f t="shared" si="100"/>
        <v>1</v>
      </c>
      <c r="L290" s="49">
        <f t="shared" si="101"/>
        <v>85000</v>
      </c>
      <c r="M290" s="49">
        <f t="shared" si="102"/>
        <v>255000</v>
      </c>
      <c r="N290" s="49"/>
      <c r="O290" s="49"/>
      <c r="P290" s="49">
        <f t="shared" si="103"/>
        <v>255000</v>
      </c>
    </row>
    <row r="291" spans="1:16" s="43" customFormat="1" ht="36.75" customHeight="1">
      <c r="A291" s="44">
        <v>18</v>
      </c>
      <c r="B291" s="37" t="s">
        <v>326</v>
      </c>
      <c r="C291" s="46">
        <v>85000</v>
      </c>
      <c r="D291" s="47">
        <v>14</v>
      </c>
      <c r="E291" s="48">
        <f t="shared" si="98"/>
        <v>0.75</v>
      </c>
      <c r="F291" s="49">
        <f t="shared" si="96"/>
        <v>63750</v>
      </c>
      <c r="G291" s="50">
        <v>18</v>
      </c>
      <c r="H291" s="48">
        <f t="shared" si="99"/>
        <v>1</v>
      </c>
      <c r="I291" s="49">
        <f t="shared" si="97"/>
        <v>85000</v>
      </c>
      <c r="J291" s="50">
        <v>21</v>
      </c>
      <c r="K291" s="48">
        <f t="shared" si="100"/>
        <v>1</v>
      </c>
      <c r="L291" s="49">
        <f t="shared" si="101"/>
        <v>85000</v>
      </c>
      <c r="M291" s="49">
        <f t="shared" si="102"/>
        <v>233750</v>
      </c>
      <c r="N291" s="49"/>
      <c r="O291" s="49"/>
      <c r="P291" s="49">
        <f t="shared" si="103"/>
        <v>233750</v>
      </c>
    </row>
    <row r="292" spans="1:16" s="43" customFormat="1" ht="36.75" customHeight="1">
      <c r="A292" s="40">
        <v>13</v>
      </c>
      <c r="B292" s="41" t="s">
        <v>60</v>
      </c>
      <c r="C292" s="42"/>
      <c r="D292" s="42"/>
      <c r="E292" s="42"/>
      <c r="F292" s="42">
        <f>SUM(F293:F328)</f>
        <v>2890000</v>
      </c>
      <c r="G292" s="42"/>
      <c r="H292" s="42"/>
      <c r="I292" s="42">
        <f>SUM(I293:I328)</f>
        <v>3017500</v>
      </c>
      <c r="J292" s="42"/>
      <c r="K292" s="42"/>
      <c r="L292" s="42">
        <f>SUM(L293:L328)</f>
        <v>2953750</v>
      </c>
      <c r="M292" s="42">
        <f>SUM(M293:M328)</f>
        <v>8861250</v>
      </c>
      <c r="N292" s="73">
        <f>SUM(N293:N328)</f>
        <v>212500</v>
      </c>
      <c r="O292" s="42">
        <f>SUM(O293:O328)</f>
        <v>0</v>
      </c>
      <c r="P292" s="42">
        <f>SUM(P293:P328)</f>
        <v>8648750</v>
      </c>
    </row>
    <row r="293" spans="1:16" s="43" customFormat="1" ht="36.75" customHeight="1">
      <c r="A293" s="44">
        <v>1</v>
      </c>
      <c r="B293" s="36" t="s">
        <v>327</v>
      </c>
      <c r="C293" s="46">
        <v>85000</v>
      </c>
      <c r="D293" s="47">
        <v>15</v>
      </c>
      <c r="E293" s="48">
        <f>IF(D293=0,0,IF(D293&lt;=5,0.25,IF(D293&lt;=10,0.5,IF(D293&lt;=15,0.75,1))))</f>
        <v>0.75</v>
      </c>
      <c r="F293" s="49">
        <f aca="true" t="shared" si="104" ref="F293:F328">C293*E293</f>
        <v>63750</v>
      </c>
      <c r="G293" s="50">
        <v>21</v>
      </c>
      <c r="H293" s="48">
        <f>IF(G293=0,0,IF(G293&lt;=5,0.25,IF(G293&lt;=10,0.5,IF(G293&lt;=15,0.75,1))))</f>
        <v>1</v>
      </c>
      <c r="I293" s="49">
        <f aca="true" t="shared" si="105" ref="I293:I328">C293*H293</f>
        <v>85000</v>
      </c>
      <c r="J293" s="50">
        <v>21</v>
      </c>
      <c r="K293" s="48">
        <f>IF(J293=0,0,IF(J293&lt;=5,0.25,IF(J293&lt;=10,0.5,IF(J293&lt;=15,0.75,1))))</f>
        <v>1</v>
      </c>
      <c r="L293" s="49">
        <f>C293*K293</f>
        <v>85000</v>
      </c>
      <c r="M293" s="49">
        <f>L293+I293+F293</f>
        <v>233750</v>
      </c>
      <c r="N293" s="74"/>
      <c r="O293" s="49"/>
      <c r="P293" s="49">
        <f>M293-N293-O293</f>
        <v>233750</v>
      </c>
    </row>
    <row r="294" spans="1:16" s="43" customFormat="1" ht="36.75" customHeight="1">
      <c r="A294" s="44">
        <v>2</v>
      </c>
      <c r="B294" s="36" t="s">
        <v>328</v>
      </c>
      <c r="C294" s="46">
        <v>85000</v>
      </c>
      <c r="D294" s="47">
        <v>14</v>
      </c>
      <c r="E294" s="48">
        <f aca="true" t="shared" si="106" ref="E294:E328">IF(D294=0,0,IF(D294&lt;=5,0.25,IF(D294&lt;=10,0.5,IF(D294&lt;=15,0.75,1))))</f>
        <v>0.75</v>
      </c>
      <c r="F294" s="49">
        <f t="shared" si="104"/>
        <v>63750</v>
      </c>
      <c r="G294" s="50">
        <v>17</v>
      </c>
      <c r="H294" s="48">
        <f aca="true" t="shared" si="107" ref="H294:H328">IF(G294=0,0,IF(G294&lt;=5,0.25,IF(G294&lt;=10,0.5,IF(G294&lt;=15,0.75,1))))</f>
        <v>1</v>
      </c>
      <c r="I294" s="49">
        <f t="shared" si="105"/>
        <v>85000</v>
      </c>
      <c r="J294" s="50">
        <v>16</v>
      </c>
      <c r="K294" s="48">
        <f aca="true" t="shared" si="108" ref="K294:K328">IF(J294=0,0,IF(J294&lt;=5,0.25,IF(J294&lt;=10,0.5,IF(J294&lt;=15,0.75,1))))</f>
        <v>1</v>
      </c>
      <c r="L294" s="49">
        <f aca="true" t="shared" si="109" ref="L294:L328">C294*K294</f>
        <v>85000</v>
      </c>
      <c r="M294" s="49">
        <f aca="true" t="shared" si="110" ref="M294:M328">L294+I294+F294</f>
        <v>233750</v>
      </c>
      <c r="N294" s="74"/>
      <c r="O294" s="49"/>
      <c r="P294" s="49">
        <f aca="true" t="shared" si="111" ref="P294:P328">M294-N294-O294</f>
        <v>233750</v>
      </c>
    </row>
    <row r="295" spans="1:16" s="43" customFormat="1" ht="36.75" customHeight="1">
      <c r="A295" s="44">
        <v>3</v>
      </c>
      <c r="B295" s="36" t="s">
        <v>329</v>
      </c>
      <c r="C295" s="46">
        <v>85000</v>
      </c>
      <c r="D295" s="47">
        <v>17</v>
      </c>
      <c r="E295" s="48">
        <f t="shared" si="106"/>
        <v>1</v>
      </c>
      <c r="F295" s="49">
        <f t="shared" si="104"/>
        <v>85000</v>
      </c>
      <c r="G295" s="50">
        <v>20</v>
      </c>
      <c r="H295" s="48">
        <f t="shared" si="107"/>
        <v>1</v>
      </c>
      <c r="I295" s="49">
        <f t="shared" si="105"/>
        <v>85000</v>
      </c>
      <c r="J295" s="50">
        <v>19</v>
      </c>
      <c r="K295" s="48">
        <f t="shared" si="108"/>
        <v>1</v>
      </c>
      <c r="L295" s="49">
        <f t="shared" si="109"/>
        <v>85000</v>
      </c>
      <c r="M295" s="49">
        <f t="shared" si="110"/>
        <v>255000</v>
      </c>
      <c r="N295" s="74"/>
      <c r="O295" s="49"/>
      <c r="P295" s="49">
        <f t="shared" si="111"/>
        <v>255000</v>
      </c>
    </row>
    <row r="296" spans="1:16" s="43" customFormat="1" ht="36.75" customHeight="1">
      <c r="A296" s="44">
        <v>4</v>
      </c>
      <c r="B296" s="36" t="s">
        <v>330</v>
      </c>
      <c r="C296" s="46">
        <v>85000</v>
      </c>
      <c r="D296" s="47">
        <v>17</v>
      </c>
      <c r="E296" s="48">
        <f t="shared" si="106"/>
        <v>1</v>
      </c>
      <c r="F296" s="49">
        <f t="shared" si="104"/>
        <v>85000</v>
      </c>
      <c r="G296" s="50">
        <v>18</v>
      </c>
      <c r="H296" s="48">
        <f t="shared" si="107"/>
        <v>1</v>
      </c>
      <c r="I296" s="49">
        <f t="shared" si="105"/>
        <v>85000</v>
      </c>
      <c r="J296" s="50">
        <v>15</v>
      </c>
      <c r="K296" s="48">
        <f t="shared" si="108"/>
        <v>0.75</v>
      </c>
      <c r="L296" s="49">
        <f t="shared" si="109"/>
        <v>63750</v>
      </c>
      <c r="M296" s="49">
        <f t="shared" si="110"/>
        <v>233750</v>
      </c>
      <c r="N296" s="74"/>
      <c r="O296" s="49"/>
      <c r="P296" s="49">
        <f t="shared" si="111"/>
        <v>233750</v>
      </c>
    </row>
    <row r="297" spans="1:16" s="43" customFormat="1" ht="36.75" customHeight="1">
      <c r="A297" s="44">
        <v>5</v>
      </c>
      <c r="B297" s="36" t="s">
        <v>331</v>
      </c>
      <c r="C297" s="46">
        <v>85000</v>
      </c>
      <c r="D297" s="47">
        <v>15</v>
      </c>
      <c r="E297" s="48">
        <f t="shared" si="106"/>
        <v>0.75</v>
      </c>
      <c r="F297" s="49">
        <f t="shared" si="104"/>
        <v>63750</v>
      </c>
      <c r="G297" s="50">
        <v>19</v>
      </c>
      <c r="H297" s="48">
        <f t="shared" si="107"/>
        <v>1</v>
      </c>
      <c r="I297" s="49">
        <f t="shared" si="105"/>
        <v>85000</v>
      </c>
      <c r="J297" s="50">
        <v>19</v>
      </c>
      <c r="K297" s="48">
        <f t="shared" si="108"/>
        <v>1</v>
      </c>
      <c r="L297" s="49">
        <f t="shared" si="109"/>
        <v>85000</v>
      </c>
      <c r="M297" s="49">
        <f t="shared" si="110"/>
        <v>233750</v>
      </c>
      <c r="N297" s="74"/>
      <c r="O297" s="49"/>
      <c r="P297" s="49">
        <f t="shared" si="111"/>
        <v>233750</v>
      </c>
    </row>
    <row r="298" spans="1:16" s="43" customFormat="1" ht="36.75" customHeight="1">
      <c r="A298" s="44">
        <v>6</v>
      </c>
      <c r="B298" s="36" t="s">
        <v>332</v>
      </c>
      <c r="C298" s="46">
        <v>85000</v>
      </c>
      <c r="D298" s="47">
        <v>15</v>
      </c>
      <c r="E298" s="48">
        <f t="shared" si="106"/>
        <v>0.75</v>
      </c>
      <c r="F298" s="49">
        <f t="shared" si="104"/>
        <v>63750</v>
      </c>
      <c r="G298" s="50">
        <v>15</v>
      </c>
      <c r="H298" s="48">
        <f t="shared" si="107"/>
        <v>0.75</v>
      </c>
      <c r="I298" s="49">
        <f t="shared" si="105"/>
        <v>63750</v>
      </c>
      <c r="J298" s="50">
        <v>18</v>
      </c>
      <c r="K298" s="48">
        <f t="shared" si="108"/>
        <v>1</v>
      </c>
      <c r="L298" s="49">
        <f t="shared" si="109"/>
        <v>85000</v>
      </c>
      <c r="M298" s="49">
        <f t="shared" si="110"/>
        <v>212500</v>
      </c>
      <c r="N298" s="74">
        <f>M298</f>
        <v>212500</v>
      </c>
      <c r="O298" s="49"/>
      <c r="P298" s="49">
        <f t="shared" si="111"/>
        <v>0</v>
      </c>
    </row>
    <row r="299" spans="1:16" s="43" customFormat="1" ht="36.75" customHeight="1">
      <c r="A299" s="44">
        <v>7</v>
      </c>
      <c r="B299" s="36" t="s">
        <v>333</v>
      </c>
      <c r="C299" s="46">
        <v>85000</v>
      </c>
      <c r="D299" s="47">
        <v>19</v>
      </c>
      <c r="E299" s="48">
        <f t="shared" si="106"/>
        <v>1</v>
      </c>
      <c r="F299" s="49">
        <f t="shared" si="104"/>
        <v>85000</v>
      </c>
      <c r="G299" s="50">
        <v>19</v>
      </c>
      <c r="H299" s="48">
        <f t="shared" si="107"/>
        <v>1</v>
      </c>
      <c r="I299" s="49">
        <f t="shared" si="105"/>
        <v>85000</v>
      </c>
      <c r="J299" s="50">
        <v>20</v>
      </c>
      <c r="K299" s="48">
        <f t="shared" si="108"/>
        <v>1</v>
      </c>
      <c r="L299" s="49">
        <f t="shared" si="109"/>
        <v>85000</v>
      </c>
      <c r="M299" s="49">
        <f t="shared" si="110"/>
        <v>255000</v>
      </c>
      <c r="N299" s="49"/>
      <c r="O299" s="49"/>
      <c r="P299" s="49">
        <f t="shared" si="111"/>
        <v>255000</v>
      </c>
    </row>
    <row r="300" spans="1:16" s="43" customFormat="1" ht="36.75" customHeight="1">
      <c r="A300" s="44">
        <v>8</v>
      </c>
      <c r="B300" s="36" t="s">
        <v>334</v>
      </c>
      <c r="C300" s="46">
        <v>85000</v>
      </c>
      <c r="D300" s="47">
        <v>18</v>
      </c>
      <c r="E300" s="48">
        <f t="shared" si="106"/>
        <v>1</v>
      </c>
      <c r="F300" s="49">
        <f t="shared" si="104"/>
        <v>85000</v>
      </c>
      <c r="G300" s="50">
        <v>17</v>
      </c>
      <c r="H300" s="48">
        <f t="shared" si="107"/>
        <v>1</v>
      </c>
      <c r="I300" s="49">
        <f t="shared" si="105"/>
        <v>85000</v>
      </c>
      <c r="J300" s="50">
        <v>20</v>
      </c>
      <c r="K300" s="48">
        <f t="shared" si="108"/>
        <v>1</v>
      </c>
      <c r="L300" s="49">
        <f t="shared" si="109"/>
        <v>85000</v>
      </c>
      <c r="M300" s="49">
        <f t="shared" si="110"/>
        <v>255000</v>
      </c>
      <c r="N300" s="49"/>
      <c r="O300" s="49"/>
      <c r="P300" s="49">
        <f t="shared" si="111"/>
        <v>255000</v>
      </c>
    </row>
    <row r="301" spans="1:16" s="43" customFormat="1" ht="36.75" customHeight="1">
      <c r="A301" s="44">
        <v>9</v>
      </c>
      <c r="B301" s="36" t="s">
        <v>114</v>
      </c>
      <c r="C301" s="46">
        <v>85000</v>
      </c>
      <c r="D301" s="47">
        <v>17</v>
      </c>
      <c r="E301" s="48">
        <f t="shared" si="106"/>
        <v>1</v>
      </c>
      <c r="F301" s="49">
        <f t="shared" si="104"/>
        <v>85000</v>
      </c>
      <c r="G301" s="50">
        <v>21</v>
      </c>
      <c r="H301" s="48">
        <f t="shared" si="107"/>
        <v>1</v>
      </c>
      <c r="I301" s="49">
        <f t="shared" si="105"/>
        <v>85000</v>
      </c>
      <c r="J301" s="50">
        <v>21</v>
      </c>
      <c r="K301" s="48">
        <f t="shared" si="108"/>
        <v>1</v>
      </c>
      <c r="L301" s="49">
        <f t="shared" si="109"/>
        <v>85000</v>
      </c>
      <c r="M301" s="49">
        <f t="shared" si="110"/>
        <v>255000</v>
      </c>
      <c r="N301" s="49"/>
      <c r="O301" s="49"/>
      <c r="P301" s="49">
        <f t="shared" si="111"/>
        <v>255000</v>
      </c>
    </row>
    <row r="302" spans="1:16" s="43" customFormat="1" ht="36.75" customHeight="1">
      <c r="A302" s="44">
        <v>10</v>
      </c>
      <c r="B302" s="36" t="s">
        <v>335</v>
      </c>
      <c r="C302" s="46">
        <v>85000</v>
      </c>
      <c r="D302" s="47">
        <v>19</v>
      </c>
      <c r="E302" s="48">
        <f t="shared" si="106"/>
        <v>1</v>
      </c>
      <c r="F302" s="49">
        <f t="shared" si="104"/>
        <v>85000</v>
      </c>
      <c r="G302" s="50">
        <v>18</v>
      </c>
      <c r="H302" s="48">
        <f t="shared" si="107"/>
        <v>1</v>
      </c>
      <c r="I302" s="49">
        <f t="shared" si="105"/>
        <v>85000</v>
      </c>
      <c r="J302" s="50">
        <v>21</v>
      </c>
      <c r="K302" s="48">
        <f t="shared" si="108"/>
        <v>1</v>
      </c>
      <c r="L302" s="49">
        <f t="shared" si="109"/>
        <v>85000</v>
      </c>
      <c r="M302" s="49">
        <f t="shared" si="110"/>
        <v>255000</v>
      </c>
      <c r="N302" s="49"/>
      <c r="O302" s="49"/>
      <c r="P302" s="49">
        <f t="shared" si="111"/>
        <v>255000</v>
      </c>
    </row>
    <row r="303" spans="1:16" s="43" customFormat="1" ht="36.75" customHeight="1">
      <c r="A303" s="44">
        <v>11</v>
      </c>
      <c r="B303" s="36" t="s">
        <v>336</v>
      </c>
      <c r="C303" s="46">
        <v>85000</v>
      </c>
      <c r="D303" s="47">
        <v>19</v>
      </c>
      <c r="E303" s="48">
        <f t="shared" si="106"/>
        <v>1</v>
      </c>
      <c r="F303" s="49">
        <f t="shared" si="104"/>
        <v>85000</v>
      </c>
      <c r="G303" s="50">
        <v>21</v>
      </c>
      <c r="H303" s="48">
        <f t="shared" si="107"/>
        <v>1</v>
      </c>
      <c r="I303" s="49">
        <f t="shared" si="105"/>
        <v>85000</v>
      </c>
      <c r="J303" s="50">
        <v>20</v>
      </c>
      <c r="K303" s="48">
        <f t="shared" si="108"/>
        <v>1</v>
      </c>
      <c r="L303" s="49">
        <f t="shared" si="109"/>
        <v>85000</v>
      </c>
      <c r="M303" s="49">
        <f t="shared" si="110"/>
        <v>255000</v>
      </c>
      <c r="N303" s="49"/>
      <c r="O303" s="49"/>
      <c r="P303" s="49">
        <f t="shared" si="111"/>
        <v>255000</v>
      </c>
    </row>
    <row r="304" spans="1:16" s="43" customFormat="1" ht="36.75" customHeight="1">
      <c r="A304" s="44">
        <v>12</v>
      </c>
      <c r="B304" s="36" t="s">
        <v>337</v>
      </c>
      <c r="C304" s="46">
        <v>85000</v>
      </c>
      <c r="D304" s="47">
        <v>19</v>
      </c>
      <c r="E304" s="48">
        <f t="shared" si="106"/>
        <v>1</v>
      </c>
      <c r="F304" s="49">
        <f t="shared" si="104"/>
        <v>85000</v>
      </c>
      <c r="G304" s="50">
        <v>21</v>
      </c>
      <c r="H304" s="48">
        <f t="shared" si="107"/>
        <v>1</v>
      </c>
      <c r="I304" s="49">
        <f t="shared" si="105"/>
        <v>85000</v>
      </c>
      <c r="J304" s="50">
        <v>21</v>
      </c>
      <c r="K304" s="48">
        <f t="shared" si="108"/>
        <v>1</v>
      </c>
      <c r="L304" s="49">
        <f t="shared" si="109"/>
        <v>85000</v>
      </c>
      <c r="M304" s="49">
        <f t="shared" si="110"/>
        <v>255000</v>
      </c>
      <c r="N304" s="49"/>
      <c r="O304" s="49"/>
      <c r="P304" s="49">
        <f t="shared" si="111"/>
        <v>255000</v>
      </c>
    </row>
    <row r="305" spans="1:16" s="43" customFormat="1" ht="36.75" customHeight="1">
      <c r="A305" s="44">
        <v>13</v>
      </c>
      <c r="B305" s="36" t="s">
        <v>338</v>
      </c>
      <c r="C305" s="46">
        <v>85000</v>
      </c>
      <c r="D305" s="47">
        <v>19</v>
      </c>
      <c r="E305" s="48">
        <f t="shared" si="106"/>
        <v>1</v>
      </c>
      <c r="F305" s="49">
        <f t="shared" si="104"/>
        <v>85000</v>
      </c>
      <c r="G305" s="50">
        <v>21</v>
      </c>
      <c r="H305" s="48">
        <f t="shared" si="107"/>
        <v>1</v>
      </c>
      <c r="I305" s="49">
        <f t="shared" si="105"/>
        <v>85000</v>
      </c>
      <c r="J305" s="50">
        <v>21</v>
      </c>
      <c r="K305" s="48">
        <f t="shared" si="108"/>
        <v>1</v>
      </c>
      <c r="L305" s="49">
        <f t="shared" si="109"/>
        <v>85000</v>
      </c>
      <c r="M305" s="49">
        <f t="shared" si="110"/>
        <v>255000</v>
      </c>
      <c r="N305" s="49"/>
      <c r="O305" s="49"/>
      <c r="P305" s="49">
        <f t="shared" si="111"/>
        <v>255000</v>
      </c>
    </row>
    <row r="306" spans="1:16" s="43" customFormat="1" ht="36.75" customHeight="1">
      <c r="A306" s="44">
        <v>14</v>
      </c>
      <c r="B306" s="36" t="s">
        <v>339</v>
      </c>
      <c r="C306" s="46">
        <v>85000</v>
      </c>
      <c r="D306" s="47">
        <v>19</v>
      </c>
      <c r="E306" s="48">
        <f t="shared" si="106"/>
        <v>1</v>
      </c>
      <c r="F306" s="49">
        <f t="shared" si="104"/>
        <v>85000</v>
      </c>
      <c r="G306" s="50">
        <v>20</v>
      </c>
      <c r="H306" s="48">
        <f t="shared" si="107"/>
        <v>1</v>
      </c>
      <c r="I306" s="49">
        <f t="shared" si="105"/>
        <v>85000</v>
      </c>
      <c r="J306" s="50">
        <v>19</v>
      </c>
      <c r="K306" s="48">
        <f t="shared" si="108"/>
        <v>1</v>
      </c>
      <c r="L306" s="49">
        <f t="shared" si="109"/>
        <v>85000</v>
      </c>
      <c r="M306" s="49">
        <f t="shared" si="110"/>
        <v>255000</v>
      </c>
      <c r="N306" s="49"/>
      <c r="O306" s="49"/>
      <c r="P306" s="49">
        <f t="shared" si="111"/>
        <v>255000</v>
      </c>
    </row>
    <row r="307" spans="1:16" s="43" customFormat="1" ht="36.75" customHeight="1">
      <c r="A307" s="44">
        <v>15</v>
      </c>
      <c r="B307" s="36" t="s">
        <v>340</v>
      </c>
      <c r="C307" s="46">
        <v>85000</v>
      </c>
      <c r="D307" s="47">
        <v>19</v>
      </c>
      <c r="E307" s="48">
        <f t="shared" si="106"/>
        <v>1</v>
      </c>
      <c r="F307" s="49">
        <f t="shared" si="104"/>
        <v>85000</v>
      </c>
      <c r="G307" s="50">
        <v>21</v>
      </c>
      <c r="H307" s="48">
        <f t="shared" si="107"/>
        <v>1</v>
      </c>
      <c r="I307" s="49">
        <f t="shared" si="105"/>
        <v>85000</v>
      </c>
      <c r="J307" s="50">
        <v>21</v>
      </c>
      <c r="K307" s="48">
        <f t="shared" si="108"/>
        <v>1</v>
      </c>
      <c r="L307" s="49">
        <f t="shared" si="109"/>
        <v>85000</v>
      </c>
      <c r="M307" s="49">
        <f t="shared" si="110"/>
        <v>255000</v>
      </c>
      <c r="N307" s="49"/>
      <c r="O307" s="49"/>
      <c r="P307" s="49">
        <f t="shared" si="111"/>
        <v>255000</v>
      </c>
    </row>
    <row r="308" spans="1:16" s="43" customFormat="1" ht="36.75" customHeight="1">
      <c r="A308" s="44">
        <v>16</v>
      </c>
      <c r="B308" s="36" t="s">
        <v>341</v>
      </c>
      <c r="C308" s="46">
        <v>85000</v>
      </c>
      <c r="D308" s="47">
        <v>19</v>
      </c>
      <c r="E308" s="48">
        <f t="shared" si="106"/>
        <v>1</v>
      </c>
      <c r="F308" s="49">
        <f t="shared" si="104"/>
        <v>85000</v>
      </c>
      <c r="G308" s="50">
        <v>21</v>
      </c>
      <c r="H308" s="48">
        <f t="shared" si="107"/>
        <v>1</v>
      </c>
      <c r="I308" s="49">
        <f t="shared" si="105"/>
        <v>85000</v>
      </c>
      <c r="J308" s="50">
        <v>21</v>
      </c>
      <c r="K308" s="48">
        <f t="shared" si="108"/>
        <v>1</v>
      </c>
      <c r="L308" s="49">
        <f t="shared" si="109"/>
        <v>85000</v>
      </c>
      <c r="M308" s="49">
        <f t="shared" si="110"/>
        <v>255000</v>
      </c>
      <c r="N308" s="49"/>
      <c r="O308" s="49"/>
      <c r="P308" s="49">
        <f t="shared" si="111"/>
        <v>255000</v>
      </c>
    </row>
    <row r="309" spans="1:16" s="43" customFormat="1" ht="36.75" customHeight="1">
      <c r="A309" s="44">
        <v>17</v>
      </c>
      <c r="B309" s="36" t="s">
        <v>342</v>
      </c>
      <c r="C309" s="46">
        <v>85000</v>
      </c>
      <c r="D309" s="47">
        <v>18</v>
      </c>
      <c r="E309" s="48">
        <f t="shared" si="106"/>
        <v>1</v>
      </c>
      <c r="F309" s="49">
        <f t="shared" si="104"/>
        <v>85000</v>
      </c>
      <c r="G309" s="50">
        <v>20</v>
      </c>
      <c r="H309" s="48">
        <f t="shared" si="107"/>
        <v>1</v>
      </c>
      <c r="I309" s="49">
        <f t="shared" si="105"/>
        <v>85000</v>
      </c>
      <c r="J309" s="50">
        <v>20</v>
      </c>
      <c r="K309" s="48">
        <f t="shared" si="108"/>
        <v>1</v>
      </c>
      <c r="L309" s="49">
        <f t="shared" si="109"/>
        <v>85000</v>
      </c>
      <c r="M309" s="49">
        <f t="shared" si="110"/>
        <v>255000</v>
      </c>
      <c r="N309" s="49"/>
      <c r="O309" s="49"/>
      <c r="P309" s="49">
        <f t="shared" si="111"/>
        <v>255000</v>
      </c>
    </row>
    <row r="310" spans="1:16" s="43" customFormat="1" ht="36.75" customHeight="1">
      <c r="A310" s="44">
        <v>18</v>
      </c>
      <c r="B310" s="36" t="s">
        <v>343</v>
      </c>
      <c r="C310" s="46">
        <v>85000</v>
      </c>
      <c r="D310" s="47">
        <v>19</v>
      </c>
      <c r="E310" s="48">
        <f t="shared" si="106"/>
        <v>1</v>
      </c>
      <c r="F310" s="49">
        <f t="shared" si="104"/>
        <v>85000</v>
      </c>
      <c r="G310" s="50">
        <v>18</v>
      </c>
      <c r="H310" s="48">
        <f t="shared" si="107"/>
        <v>1</v>
      </c>
      <c r="I310" s="49">
        <f t="shared" si="105"/>
        <v>85000</v>
      </c>
      <c r="J310" s="50">
        <v>21</v>
      </c>
      <c r="K310" s="48">
        <f t="shared" si="108"/>
        <v>1</v>
      </c>
      <c r="L310" s="49">
        <f t="shared" si="109"/>
        <v>85000</v>
      </c>
      <c r="M310" s="49">
        <f t="shared" si="110"/>
        <v>255000</v>
      </c>
      <c r="N310" s="49"/>
      <c r="O310" s="49"/>
      <c r="P310" s="49">
        <f t="shared" si="111"/>
        <v>255000</v>
      </c>
    </row>
    <row r="311" spans="1:16" s="43" customFormat="1" ht="36.75" customHeight="1">
      <c r="A311" s="44">
        <v>19</v>
      </c>
      <c r="B311" s="36" t="s">
        <v>344</v>
      </c>
      <c r="C311" s="46">
        <v>85000</v>
      </c>
      <c r="D311" s="47">
        <v>15</v>
      </c>
      <c r="E311" s="48">
        <f t="shared" si="106"/>
        <v>0.75</v>
      </c>
      <c r="F311" s="49">
        <f t="shared" si="104"/>
        <v>63750</v>
      </c>
      <c r="G311" s="50">
        <v>20</v>
      </c>
      <c r="H311" s="48">
        <f t="shared" si="107"/>
        <v>1</v>
      </c>
      <c r="I311" s="49">
        <f t="shared" si="105"/>
        <v>85000</v>
      </c>
      <c r="J311" s="50">
        <v>21</v>
      </c>
      <c r="K311" s="48">
        <f t="shared" si="108"/>
        <v>1</v>
      </c>
      <c r="L311" s="49">
        <f t="shared" si="109"/>
        <v>85000</v>
      </c>
      <c r="M311" s="49">
        <f t="shared" si="110"/>
        <v>233750</v>
      </c>
      <c r="N311" s="49"/>
      <c r="O311" s="49"/>
      <c r="P311" s="49">
        <f t="shared" si="111"/>
        <v>233750</v>
      </c>
    </row>
    <row r="312" spans="1:16" s="43" customFormat="1" ht="36.75" customHeight="1">
      <c r="A312" s="44">
        <v>20</v>
      </c>
      <c r="B312" s="36" t="s">
        <v>345</v>
      </c>
      <c r="C312" s="46">
        <v>85000</v>
      </c>
      <c r="D312" s="47">
        <v>19</v>
      </c>
      <c r="E312" s="48">
        <f t="shared" si="106"/>
        <v>1</v>
      </c>
      <c r="F312" s="49">
        <f t="shared" si="104"/>
        <v>85000</v>
      </c>
      <c r="G312" s="50">
        <v>21</v>
      </c>
      <c r="H312" s="48">
        <f t="shared" si="107"/>
        <v>1</v>
      </c>
      <c r="I312" s="49">
        <f t="shared" si="105"/>
        <v>85000</v>
      </c>
      <c r="J312" s="50">
        <v>20</v>
      </c>
      <c r="K312" s="48">
        <f t="shared" si="108"/>
        <v>1</v>
      </c>
      <c r="L312" s="49">
        <f t="shared" si="109"/>
        <v>85000</v>
      </c>
      <c r="M312" s="49">
        <f t="shared" si="110"/>
        <v>255000</v>
      </c>
      <c r="N312" s="49"/>
      <c r="O312" s="49"/>
      <c r="P312" s="49">
        <f t="shared" si="111"/>
        <v>255000</v>
      </c>
    </row>
    <row r="313" spans="1:16" s="43" customFormat="1" ht="36.75" customHeight="1">
      <c r="A313" s="44">
        <v>21</v>
      </c>
      <c r="B313" s="36" t="s">
        <v>346</v>
      </c>
      <c r="C313" s="46">
        <v>85000</v>
      </c>
      <c r="D313" s="47">
        <v>19</v>
      </c>
      <c r="E313" s="48">
        <f t="shared" si="106"/>
        <v>1</v>
      </c>
      <c r="F313" s="49">
        <f t="shared" si="104"/>
        <v>85000</v>
      </c>
      <c r="G313" s="50">
        <v>18</v>
      </c>
      <c r="H313" s="48">
        <f t="shared" si="107"/>
        <v>1</v>
      </c>
      <c r="I313" s="49">
        <f t="shared" si="105"/>
        <v>85000</v>
      </c>
      <c r="J313" s="50">
        <v>20</v>
      </c>
      <c r="K313" s="48">
        <f t="shared" si="108"/>
        <v>1</v>
      </c>
      <c r="L313" s="49">
        <f t="shared" si="109"/>
        <v>85000</v>
      </c>
      <c r="M313" s="49">
        <f t="shared" si="110"/>
        <v>255000</v>
      </c>
      <c r="N313" s="49"/>
      <c r="O313" s="49"/>
      <c r="P313" s="49">
        <f t="shared" si="111"/>
        <v>255000</v>
      </c>
    </row>
    <row r="314" spans="1:16" s="43" customFormat="1" ht="36.75" customHeight="1">
      <c r="A314" s="44">
        <v>22</v>
      </c>
      <c r="B314" s="36" t="s">
        <v>347</v>
      </c>
      <c r="C314" s="46">
        <v>85000</v>
      </c>
      <c r="D314" s="47">
        <v>13</v>
      </c>
      <c r="E314" s="48">
        <f t="shared" si="106"/>
        <v>0.75</v>
      </c>
      <c r="F314" s="49">
        <f t="shared" si="104"/>
        <v>63750</v>
      </c>
      <c r="G314" s="50">
        <v>17</v>
      </c>
      <c r="H314" s="48">
        <f t="shared" si="107"/>
        <v>1</v>
      </c>
      <c r="I314" s="49">
        <f t="shared" si="105"/>
        <v>85000</v>
      </c>
      <c r="J314" s="50">
        <v>18</v>
      </c>
      <c r="K314" s="48">
        <f t="shared" si="108"/>
        <v>1</v>
      </c>
      <c r="L314" s="49">
        <f t="shared" si="109"/>
        <v>85000</v>
      </c>
      <c r="M314" s="49">
        <f t="shared" si="110"/>
        <v>233750</v>
      </c>
      <c r="N314" s="49"/>
      <c r="O314" s="49"/>
      <c r="P314" s="49">
        <f t="shared" si="111"/>
        <v>233750</v>
      </c>
    </row>
    <row r="315" spans="1:16" s="43" customFormat="1" ht="36.75" customHeight="1">
      <c r="A315" s="44">
        <v>23</v>
      </c>
      <c r="B315" s="36" t="s">
        <v>348</v>
      </c>
      <c r="C315" s="46">
        <v>85000</v>
      </c>
      <c r="D315" s="47">
        <v>18</v>
      </c>
      <c r="E315" s="48">
        <f t="shared" si="106"/>
        <v>1</v>
      </c>
      <c r="F315" s="49">
        <f t="shared" si="104"/>
        <v>85000</v>
      </c>
      <c r="G315" s="50">
        <v>20</v>
      </c>
      <c r="H315" s="48">
        <f t="shared" si="107"/>
        <v>1</v>
      </c>
      <c r="I315" s="49">
        <f t="shared" si="105"/>
        <v>85000</v>
      </c>
      <c r="J315" s="50">
        <v>20</v>
      </c>
      <c r="K315" s="48">
        <f t="shared" si="108"/>
        <v>1</v>
      </c>
      <c r="L315" s="49">
        <f t="shared" si="109"/>
        <v>85000</v>
      </c>
      <c r="M315" s="49">
        <f t="shared" si="110"/>
        <v>255000</v>
      </c>
      <c r="N315" s="49"/>
      <c r="O315" s="49"/>
      <c r="P315" s="49">
        <f t="shared" si="111"/>
        <v>255000</v>
      </c>
    </row>
    <row r="316" spans="1:16" s="43" customFormat="1" ht="36.75" customHeight="1">
      <c r="A316" s="44">
        <v>24</v>
      </c>
      <c r="B316" s="36" t="s">
        <v>349</v>
      </c>
      <c r="C316" s="46">
        <v>85000</v>
      </c>
      <c r="D316" s="47">
        <v>15</v>
      </c>
      <c r="E316" s="48">
        <f t="shared" si="106"/>
        <v>0.75</v>
      </c>
      <c r="F316" s="49">
        <f t="shared" si="104"/>
        <v>63750</v>
      </c>
      <c r="G316" s="50">
        <v>20</v>
      </c>
      <c r="H316" s="48">
        <f t="shared" si="107"/>
        <v>1</v>
      </c>
      <c r="I316" s="49">
        <f t="shared" si="105"/>
        <v>85000</v>
      </c>
      <c r="J316" s="50">
        <v>20</v>
      </c>
      <c r="K316" s="48">
        <f t="shared" si="108"/>
        <v>1</v>
      </c>
      <c r="L316" s="49">
        <f t="shared" si="109"/>
        <v>85000</v>
      </c>
      <c r="M316" s="49">
        <f t="shared" si="110"/>
        <v>233750</v>
      </c>
      <c r="N316" s="49"/>
      <c r="O316" s="49"/>
      <c r="P316" s="49">
        <f t="shared" si="111"/>
        <v>233750</v>
      </c>
    </row>
    <row r="317" spans="1:16" s="43" customFormat="1" ht="36.75" customHeight="1">
      <c r="A317" s="44">
        <v>25</v>
      </c>
      <c r="B317" s="36" t="s">
        <v>350</v>
      </c>
      <c r="C317" s="46">
        <v>85000</v>
      </c>
      <c r="D317" s="49">
        <v>19</v>
      </c>
      <c r="E317" s="48">
        <f t="shared" si="106"/>
        <v>1</v>
      </c>
      <c r="F317" s="49">
        <f t="shared" si="104"/>
        <v>85000</v>
      </c>
      <c r="G317" s="50">
        <v>14</v>
      </c>
      <c r="H317" s="48">
        <f t="shared" si="107"/>
        <v>0.75</v>
      </c>
      <c r="I317" s="49">
        <f t="shared" si="105"/>
        <v>63750</v>
      </c>
      <c r="J317" s="50">
        <v>7</v>
      </c>
      <c r="K317" s="48">
        <f t="shared" si="108"/>
        <v>0.5</v>
      </c>
      <c r="L317" s="49">
        <f t="shared" si="109"/>
        <v>42500</v>
      </c>
      <c r="M317" s="49">
        <f t="shared" si="110"/>
        <v>191250</v>
      </c>
      <c r="N317" s="49"/>
      <c r="O317" s="49"/>
      <c r="P317" s="49">
        <f t="shared" si="111"/>
        <v>191250</v>
      </c>
    </row>
    <row r="318" spans="1:16" s="43" customFormat="1" ht="36.75" customHeight="1">
      <c r="A318" s="44">
        <v>26</v>
      </c>
      <c r="B318" s="36" t="s">
        <v>351</v>
      </c>
      <c r="C318" s="46">
        <v>85000</v>
      </c>
      <c r="D318" s="47">
        <v>19</v>
      </c>
      <c r="E318" s="48">
        <f t="shared" si="106"/>
        <v>1</v>
      </c>
      <c r="F318" s="49">
        <f t="shared" si="104"/>
        <v>85000</v>
      </c>
      <c r="G318" s="50">
        <v>20</v>
      </c>
      <c r="H318" s="48">
        <f t="shared" si="107"/>
        <v>1</v>
      </c>
      <c r="I318" s="49">
        <f t="shared" si="105"/>
        <v>85000</v>
      </c>
      <c r="J318" s="50">
        <v>20</v>
      </c>
      <c r="K318" s="48">
        <f t="shared" si="108"/>
        <v>1</v>
      </c>
      <c r="L318" s="49">
        <f t="shared" si="109"/>
        <v>85000</v>
      </c>
      <c r="M318" s="49">
        <f t="shared" si="110"/>
        <v>255000</v>
      </c>
      <c r="N318" s="49"/>
      <c r="O318" s="49"/>
      <c r="P318" s="49">
        <f t="shared" si="111"/>
        <v>255000</v>
      </c>
    </row>
    <row r="319" spans="1:16" s="43" customFormat="1" ht="36.75" customHeight="1">
      <c r="A319" s="44">
        <v>27</v>
      </c>
      <c r="B319" s="36" t="s">
        <v>352</v>
      </c>
      <c r="C319" s="46">
        <v>85000</v>
      </c>
      <c r="D319" s="47">
        <v>19</v>
      </c>
      <c r="E319" s="48">
        <f t="shared" si="106"/>
        <v>1</v>
      </c>
      <c r="F319" s="49">
        <f t="shared" si="104"/>
        <v>85000</v>
      </c>
      <c r="G319" s="50">
        <v>20</v>
      </c>
      <c r="H319" s="48">
        <f t="shared" si="107"/>
        <v>1</v>
      </c>
      <c r="I319" s="49">
        <f t="shared" si="105"/>
        <v>85000</v>
      </c>
      <c r="J319" s="50">
        <v>13</v>
      </c>
      <c r="K319" s="48">
        <f t="shared" si="108"/>
        <v>0.75</v>
      </c>
      <c r="L319" s="49">
        <f t="shared" si="109"/>
        <v>63750</v>
      </c>
      <c r="M319" s="49">
        <f t="shared" si="110"/>
        <v>233750</v>
      </c>
      <c r="N319" s="49"/>
      <c r="O319" s="49"/>
      <c r="P319" s="49">
        <f t="shared" si="111"/>
        <v>233750</v>
      </c>
    </row>
    <row r="320" spans="1:16" s="43" customFormat="1" ht="36.75" customHeight="1">
      <c r="A320" s="44">
        <v>28</v>
      </c>
      <c r="B320" s="36" t="s">
        <v>353</v>
      </c>
      <c r="C320" s="46">
        <v>85000</v>
      </c>
      <c r="D320" s="47">
        <v>14</v>
      </c>
      <c r="E320" s="48">
        <f t="shared" si="106"/>
        <v>0.75</v>
      </c>
      <c r="F320" s="49">
        <f t="shared" si="104"/>
        <v>63750</v>
      </c>
      <c r="G320" s="50">
        <v>21</v>
      </c>
      <c r="H320" s="48">
        <f t="shared" si="107"/>
        <v>1</v>
      </c>
      <c r="I320" s="49">
        <f t="shared" si="105"/>
        <v>85000</v>
      </c>
      <c r="J320" s="50">
        <v>15</v>
      </c>
      <c r="K320" s="48">
        <f t="shared" si="108"/>
        <v>0.75</v>
      </c>
      <c r="L320" s="49">
        <f t="shared" si="109"/>
        <v>63750</v>
      </c>
      <c r="M320" s="49">
        <f t="shared" si="110"/>
        <v>212500</v>
      </c>
      <c r="N320" s="49"/>
      <c r="O320" s="49"/>
      <c r="P320" s="49">
        <f t="shared" si="111"/>
        <v>212500</v>
      </c>
    </row>
    <row r="321" spans="1:16" s="43" customFormat="1" ht="36.75" customHeight="1">
      <c r="A321" s="44">
        <v>29</v>
      </c>
      <c r="B321" s="36" t="s">
        <v>354</v>
      </c>
      <c r="C321" s="46">
        <v>85000</v>
      </c>
      <c r="D321" s="47">
        <v>19</v>
      </c>
      <c r="E321" s="48">
        <f t="shared" si="106"/>
        <v>1</v>
      </c>
      <c r="F321" s="49">
        <f t="shared" si="104"/>
        <v>85000</v>
      </c>
      <c r="G321" s="50">
        <v>20</v>
      </c>
      <c r="H321" s="48">
        <f t="shared" si="107"/>
        <v>1</v>
      </c>
      <c r="I321" s="49">
        <f t="shared" si="105"/>
        <v>85000</v>
      </c>
      <c r="J321" s="50">
        <v>21</v>
      </c>
      <c r="K321" s="48">
        <f t="shared" si="108"/>
        <v>1</v>
      </c>
      <c r="L321" s="49">
        <f t="shared" si="109"/>
        <v>85000</v>
      </c>
      <c r="M321" s="49">
        <f t="shared" si="110"/>
        <v>255000</v>
      </c>
      <c r="N321" s="49"/>
      <c r="O321" s="49"/>
      <c r="P321" s="49">
        <f t="shared" si="111"/>
        <v>255000</v>
      </c>
    </row>
    <row r="322" spans="1:16" s="43" customFormat="1" ht="36.75" customHeight="1">
      <c r="A322" s="44">
        <v>30</v>
      </c>
      <c r="B322" s="36" t="s">
        <v>355</v>
      </c>
      <c r="C322" s="46">
        <v>85000</v>
      </c>
      <c r="D322" s="47">
        <v>19</v>
      </c>
      <c r="E322" s="48">
        <f t="shared" si="106"/>
        <v>1</v>
      </c>
      <c r="F322" s="49">
        <f t="shared" si="104"/>
        <v>85000</v>
      </c>
      <c r="G322" s="50">
        <v>19</v>
      </c>
      <c r="H322" s="48">
        <f t="shared" si="107"/>
        <v>1</v>
      </c>
      <c r="I322" s="49">
        <f t="shared" si="105"/>
        <v>85000</v>
      </c>
      <c r="J322" s="50">
        <v>20</v>
      </c>
      <c r="K322" s="48">
        <f t="shared" si="108"/>
        <v>1</v>
      </c>
      <c r="L322" s="49">
        <f t="shared" si="109"/>
        <v>85000</v>
      </c>
      <c r="M322" s="49">
        <f t="shared" si="110"/>
        <v>255000</v>
      </c>
      <c r="N322" s="49"/>
      <c r="O322" s="49"/>
      <c r="P322" s="49">
        <f t="shared" si="111"/>
        <v>255000</v>
      </c>
    </row>
    <row r="323" spans="1:16" s="43" customFormat="1" ht="36.75" customHeight="1">
      <c r="A323" s="44">
        <v>31</v>
      </c>
      <c r="B323" s="36" t="s">
        <v>356</v>
      </c>
      <c r="C323" s="46">
        <v>85000</v>
      </c>
      <c r="D323" s="47">
        <v>19</v>
      </c>
      <c r="E323" s="48">
        <f t="shared" si="106"/>
        <v>1</v>
      </c>
      <c r="F323" s="49">
        <f t="shared" si="104"/>
        <v>85000</v>
      </c>
      <c r="G323" s="50">
        <v>21</v>
      </c>
      <c r="H323" s="48">
        <f t="shared" si="107"/>
        <v>1</v>
      </c>
      <c r="I323" s="49">
        <f t="shared" si="105"/>
        <v>85000</v>
      </c>
      <c r="J323" s="50">
        <v>21</v>
      </c>
      <c r="K323" s="48">
        <f t="shared" si="108"/>
        <v>1</v>
      </c>
      <c r="L323" s="49">
        <f t="shared" si="109"/>
        <v>85000</v>
      </c>
      <c r="M323" s="49">
        <f t="shared" si="110"/>
        <v>255000</v>
      </c>
      <c r="N323" s="49"/>
      <c r="O323" s="49"/>
      <c r="P323" s="49">
        <f t="shared" si="111"/>
        <v>255000</v>
      </c>
    </row>
    <row r="324" spans="1:16" s="43" customFormat="1" ht="36.75" customHeight="1">
      <c r="A324" s="44">
        <v>32</v>
      </c>
      <c r="B324" s="36" t="s">
        <v>357</v>
      </c>
      <c r="C324" s="46">
        <v>85000</v>
      </c>
      <c r="D324" s="47">
        <v>16</v>
      </c>
      <c r="E324" s="48">
        <f t="shared" si="106"/>
        <v>1</v>
      </c>
      <c r="F324" s="49">
        <f t="shared" si="104"/>
        <v>85000</v>
      </c>
      <c r="G324" s="50">
        <v>21</v>
      </c>
      <c r="H324" s="48">
        <f t="shared" si="107"/>
        <v>1</v>
      </c>
      <c r="I324" s="49">
        <f t="shared" si="105"/>
        <v>85000</v>
      </c>
      <c r="J324" s="50">
        <v>19</v>
      </c>
      <c r="K324" s="48">
        <f t="shared" si="108"/>
        <v>1</v>
      </c>
      <c r="L324" s="49">
        <f t="shared" si="109"/>
        <v>85000</v>
      </c>
      <c r="M324" s="49">
        <f t="shared" si="110"/>
        <v>255000</v>
      </c>
      <c r="N324" s="49"/>
      <c r="O324" s="49"/>
      <c r="P324" s="49">
        <f t="shared" si="111"/>
        <v>255000</v>
      </c>
    </row>
    <row r="325" spans="1:16" s="43" customFormat="1" ht="36.75" customHeight="1">
      <c r="A325" s="44">
        <v>33</v>
      </c>
      <c r="B325" s="36" t="s">
        <v>358</v>
      </c>
      <c r="C325" s="46">
        <v>85000</v>
      </c>
      <c r="D325" s="47">
        <v>18</v>
      </c>
      <c r="E325" s="48">
        <f t="shared" si="106"/>
        <v>1</v>
      </c>
      <c r="F325" s="49">
        <f t="shared" si="104"/>
        <v>85000</v>
      </c>
      <c r="G325" s="50">
        <v>18</v>
      </c>
      <c r="H325" s="48">
        <f t="shared" si="107"/>
        <v>1</v>
      </c>
      <c r="I325" s="49">
        <f t="shared" si="105"/>
        <v>85000</v>
      </c>
      <c r="J325" s="50">
        <v>16</v>
      </c>
      <c r="K325" s="48">
        <f t="shared" si="108"/>
        <v>1</v>
      </c>
      <c r="L325" s="49">
        <f t="shared" si="109"/>
        <v>85000</v>
      </c>
      <c r="M325" s="49">
        <f t="shared" si="110"/>
        <v>255000</v>
      </c>
      <c r="N325" s="49"/>
      <c r="O325" s="49"/>
      <c r="P325" s="49">
        <f t="shared" si="111"/>
        <v>255000</v>
      </c>
    </row>
    <row r="326" spans="1:16" s="43" customFormat="1" ht="36.75" customHeight="1">
      <c r="A326" s="44">
        <v>34</v>
      </c>
      <c r="B326" s="36" t="s">
        <v>359</v>
      </c>
      <c r="C326" s="46">
        <v>85000</v>
      </c>
      <c r="D326" s="47">
        <v>17</v>
      </c>
      <c r="E326" s="48">
        <f t="shared" si="106"/>
        <v>1</v>
      </c>
      <c r="F326" s="49">
        <f t="shared" si="104"/>
        <v>85000</v>
      </c>
      <c r="G326" s="50">
        <v>20</v>
      </c>
      <c r="H326" s="48">
        <f t="shared" si="107"/>
        <v>1</v>
      </c>
      <c r="I326" s="49">
        <f t="shared" si="105"/>
        <v>85000</v>
      </c>
      <c r="J326" s="50">
        <v>19</v>
      </c>
      <c r="K326" s="48">
        <f t="shared" si="108"/>
        <v>1</v>
      </c>
      <c r="L326" s="49">
        <f t="shared" si="109"/>
        <v>85000</v>
      </c>
      <c r="M326" s="49">
        <f t="shared" si="110"/>
        <v>255000</v>
      </c>
      <c r="N326" s="49"/>
      <c r="O326" s="49"/>
      <c r="P326" s="49">
        <f t="shared" si="111"/>
        <v>255000</v>
      </c>
    </row>
    <row r="327" spans="1:16" s="43" customFormat="1" ht="36.75" customHeight="1">
      <c r="A327" s="44">
        <v>35</v>
      </c>
      <c r="B327" s="36" t="s">
        <v>360</v>
      </c>
      <c r="C327" s="46">
        <v>85000</v>
      </c>
      <c r="D327" s="47">
        <v>19</v>
      </c>
      <c r="E327" s="48">
        <f t="shared" si="106"/>
        <v>1</v>
      </c>
      <c r="F327" s="49">
        <f t="shared" si="104"/>
        <v>85000</v>
      </c>
      <c r="G327" s="50">
        <v>21</v>
      </c>
      <c r="H327" s="48">
        <f t="shared" si="107"/>
        <v>1</v>
      </c>
      <c r="I327" s="49">
        <f t="shared" si="105"/>
        <v>85000</v>
      </c>
      <c r="J327" s="50">
        <v>21</v>
      </c>
      <c r="K327" s="48">
        <f t="shared" si="108"/>
        <v>1</v>
      </c>
      <c r="L327" s="49">
        <f t="shared" si="109"/>
        <v>85000</v>
      </c>
      <c r="M327" s="49">
        <f t="shared" si="110"/>
        <v>255000</v>
      </c>
      <c r="N327" s="49"/>
      <c r="O327" s="49"/>
      <c r="P327" s="49">
        <f t="shared" si="111"/>
        <v>255000</v>
      </c>
    </row>
    <row r="328" spans="1:16" s="43" customFormat="1" ht="36.75" customHeight="1">
      <c r="A328" s="44">
        <v>36</v>
      </c>
      <c r="B328" s="36" t="s">
        <v>361</v>
      </c>
      <c r="C328" s="46">
        <v>85000</v>
      </c>
      <c r="D328" s="47">
        <v>19</v>
      </c>
      <c r="E328" s="48">
        <f t="shared" si="106"/>
        <v>1</v>
      </c>
      <c r="F328" s="49">
        <f t="shared" si="104"/>
        <v>85000</v>
      </c>
      <c r="G328" s="50">
        <v>20</v>
      </c>
      <c r="H328" s="48">
        <f t="shared" si="107"/>
        <v>1</v>
      </c>
      <c r="I328" s="49">
        <f t="shared" si="105"/>
        <v>85000</v>
      </c>
      <c r="J328" s="50">
        <v>17</v>
      </c>
      <c r="K328" s="48">
        <f t="shared" si="108"/>
        <v>1</v>
      </c>
      <c r="L328" s="49">
        <f t="shared" si="109"/>
        <v>85000</v>
      </c>
      <c r="M328" s="49">
        <f t="shared" si="110"/>
        <v>255000</v>
      </c>
      <c r="N328" s="49"/>
      <c r="O328" s="49"/>
      <c r="P328" s="49">
        <f t="shared" si="111"/>
        <v>255000</v>
      </c>
    </row>
    <row r="329" spans="1:16" s="43" customFormat="1" ht="36.75" customHeight="1">
      <c r="A329" s="40">
        <v>14</v>
      </c>
      <c r="B329" s="41" t="s">
        <v>61</v>
      </c>
      <c r="C329" s="42"/>
      <c r="D329" s="42"/>
      <c r="E329" s="42"/>
      <c r="F329" s="42">
        <f>SUM(F330:F364)</f>
        <v>2613750</v>
      </c>
      <c r="G329" s="42"/>
      <c r="H329" s="42"/>
      <c r="I329" s="42">
        <f>SUM(I330:I364)</f>
        <v>2592500</v>
      </c>
      <c r="J329" s="42"/>
      <c r="K329" s="42"/>
      <c r="L329" s="42">
        <f>SUM(L330:L364)</f>
        <v>2698750</v>
      </c>
      <c r="M329" s="42">
        <f>SUM(M330:M364)</f>
        <v>7905000</v>
      </c>
      <c r="N329" s="42">
        <f>SUM(N330:N364)</f>
        <v>0</v>
      </c>
      <c r="O329" s="42">
        <f>SUM(O330:O364)</f>
        <v>0</v>
      </c>
      <c r="P329" s="42">
        <f>SUM(P330:P364)</f>
        <v>7905000</v>
      </c>
    </row>
    <row r="330" spans="1:16" s="43" customFormat="1" ht="36.75" customHeight="1">
      <c r="A330" s="44">
        <v>1</v>
      </c>
      <c r="B330" s="63" t="s">
        <v>362</v>
      </c>
      <c r="C330" s="46">
        <v>85000</v>
      </c>
      <c r="D330" s="64">
        <v>19</v>
      </c>
      <c r="E330" s="48">
        <f>IF(D330=0,0,IF(D330&lt;=5,0.25,IF(D330&lt;=10,0.5,IF(D330&lt;=15,0.75,1))))</f>
        <v>1</v>
      </c>
      <c r="F330" s="49">
        <f aca="true" t="shared" si="112" ref="F330:F364">C330*E330</f>
        <v>85000</v>
      </c>
      <c r="G330" s="50">
        <v>14</v>
      </c>
      <c r="H330" s="48">
        <f>IF(G330=0,0,IF(G330&lt;=5,0.25,IF(G330&lt;=10,0.5,IF(G330&lt;=15,0.75,1))))</f>
        <v>0.75</v>
      </c>
      <c r="I330" s="49">
        <f aca="true" t="shared" si="113" ref="I330:I364">C330*H330</f>
        <v>63750</v>
      </c>
      <c r="J330" s="50">
        <v>14</v>
      </c>
      <c r="K330" s="48">
        <f>IF(J330=0,0,IF(J330&lt;=5,0.25,IF(J330&lt;=10,0.5,IF(J330&lt;=15,0.75,1))))</f>
        <v>0.75</v>
      </c>
      <c r="L330" s="49">
        <f>C330*K330</f>
        <v>63750</v>
      </c>
      <c r="M330" s="49">
        <f>L330+I330+F330</f>
        <v>212500</v>
      </c>
      <c r="N330" s="49"/>
      <c r="O330" s="49"/>
      <c r="P330" s="49">
        <f>M330-N330-O330</f>
        <v>212500</v>
      </c>
    </row>
    <row r="331" spans="1:16" s="43" customFormat="1" ht="36.75" customHeight="1">
      <c r="A331" s="44">
        <v>2</v>
      </c>
      <c r="B331" s="63" t="s">
        <v>363</v>
      </c>
      <c r="C331" s="46">
        <v>85000</v>
      </c>
      <c r="D331" s="49">
        <v>19</v>
      </c>
      <c r="E331" s="48">
        <f aca="true" t="shared" si="114" ref="E331:E364">IF(D331=0,0,IF(D331&lt;=5,0.25,IF(D331&lt;=10,0.5,IF(D331&lt;=15,0.75,1))))</f>
        <v>1</v>
      </c>
      <c r="F331" s="49">
        <f t="shared" si="112"/>
        <v>85000</v>
      </c>
      <c r="G331" s="50">
        <v>18</v>
      </c>
      <c r="H331" s="48">
        <f aca="true" t="shared" si="115" ref="H331:H364">IF(G331=0,0,IF(G331&lt;=5,0.25,IF(G331&lt;=10,0.5,IF(G331&lt;=15,0.75,1))))</f>
        <v>1</v>
      </c>
      <c r="I331" s="49">
        <f t="shared" si="113"/>
        <v>85000</v>
      </c>
      <c r="J331" s="50">
        <v>18</v>
      </c>
      <c r="K331" s="48">
        <f aca="true" t="shared" si="116" ref="K331:K364">IF(J331=0,0,IF(J331&lt;=5,0.25,IF(J331&lt;=10,0.5,IF(J331&lt;=15,0.75,1))))</f>
        <v>1</v>
      </c>
      <c r="L331" s="49">
        <f aca="true" t="shared" si="117" ref="L331:L364">C331*K331</f>
        <v>85000</v>
      </c>
      <c r="M331" s="49">
        <f aca="true" t="shared" si="118" ref="M331:M364">L331+I331+F331</f>
        <v>255000</v>
      </c>
      <c r="N331" s="49"/>
      <c r="O331" s="49"/>
      <c r="P331" s="49">
        <f aca="true" t="shared" si="119" ref="P331:P364">M331-N331-O331</f>
        <v>255000</v>
      </c>
    </row>
    <row r="332" spans="1:16" s="43" customFormat="1" ht="36.75" customHeight="1">
      <c r="A332" s="44">
        <v>3</v>
      </c>
      <c r="B332" s="63" t="s">
        <v>364</v>
      </c>
      <c r="C332" s="46">
        <v>85000</v>
      </c>
      <c r="D332" s="47">
        <v>18</v>
      </c>
      <c r="E332" s="48">
        <f t="shared" si="114"/>
        <v>1</v>
      </c>
      <c r="F332" s="49">
        <f t="shared" si="112"/>
        <v>85000</v>
      </c>
      <c r="G332" s="50">
        <v>19</v>
      </c>
      <c r="H332" s="48">
        <f t="shared" si="115"/>
        <v>1</v>
      </c>
      <c r="I332" s="49">
        <f t="shared" si="113"/>
        <v>85000</v>
      </c>
      <c r="J332" s="50">
        <v>20</v>
      </c>
      <c r="K332" s="48">
        <f t="shared" si="116"/>
        <v>1</v>
      </c>
      <c r="L332" s="49">
        <f t="shared" si="117"/>
        <v>85000</v>
      </c>
      <c r="M332" s="49">
        <f t="shared" si="118"/>
        <v>255000</v>
      </c>
      <c r="N332" s="49"/>
      <c r="O332" s="49"/>
      <c r="P332" s="49">
        <f t="shared" si="119"/>
        <v>255000</v>
      </c>
    </row>
    <row r="333" spans="1:16" s="43" customFormat="1" ht="36.75" customHeight="1">
      <c r="A333" s="44">
        <v>4</v>
      </c>
      <c r="B333" s="63" t="s">
        <v>365</v>
      </c>
      <c r="C333" s="46">
        <v>85000</v>
      </c>
      <c r="D333" s="47">
        <v>19</v>
      </c>
      <c r="E333" s="48">
        <f t="shared" si="114"/>
        <v>1</v>
      </c>
      <c r="F333" s="49">
        <f t="shared" si="112"/>
        <v>85000</v>
      </c>
      <c r="G333" s="50">
        <v>19</v>
      </c>
      <c r="H333" s="48">
        <f t="shared" si="115"/>
        <v>1</v>
      </c>
      <c r="I333" s="49">
        <f t="shared" si="113"/>
        <v>85000</v>
      </c>
      <c r="J333" s="50">
        <v>19</v>
      </c>
      <c r="K333" s="48">
        <f t="shared" si="116"/>
        <v>1</v>
      </c>
      <c r="L333" s="49">
        <f t="shared" si="117"/>
        <v>85000</v>
      </c>
      <c r="M333" s="49">
        <f t="shared" si="118"/>
        <v>255000</v>
      </c>
      <c r="N333" s="49"/>
      <c r="O333" s="49"/>
      <c r="P333" s="49">
        <f t="shared" si="119"/>
        <v>255000</v>
      </c>
    </row>
    <row r="334" spans="1:16" s="43" customFormat="1" ht="36.75" customHeight="1">
      <c r="A334" s="44">
        <v>5</v>
      </c>
      <c r="B334" s="63" t="s">
        <v>366</v>
      </c>
      <c r="C334" s="46">
        <v>85000</v>
      </c>
      <c r="D334" s="47">
        <v>17</v>
      </c>
      <c r="E334" s="48">
        <f t="shared" si="114"/>
        <v>1</v>
      </c>
      <c r="F334" s="49">
        <f t="shared" si="112"/>
        <v>85000</v>
      </c>
      <c r="G334" s="50">
        <v>19</v>
      </c>
      <c r="H334" s="48">
        <f t="shared" si="115"/>
        <v>1</v>
      </c>
      <c r="I334" s="49">
        <f t="shared" si="113"/>
        <v>85000</v>
      </c>
      <c r="J334" s="50">
        <v>17</v>
      </c>
      <c r="K334" s="48">
        <f t="shared" si="116"/>
        <v>1</v>
      </c>
      <c r="L334" s="49">
        <f t="shared" si="117"/>
        <v>85000</v>
      </c>
      <c r="M334" s="49">
        <f t="shared" si="118"/>
        <v>255000</v>
      </c>
      <c r="N334" s="49"/>
      <c r="O334" s="49"/>
      <c r="P334" s="49">
        <f t="shared" si="119"/>
        <v>255000</v>
      </c>
    </row>
    <row r="335" spans="1:16" s="43" customFormat="1" ht="36.75" customHeight="1">
      <c r="A335" s="44">
        <v>6</v>
      </c>
      <c r="B335" s="63" t="s">
        <v>367</v>
      </c>
      <c r="C335" s="46">
        <v>85000</v>
      </c>
      <c r="D335" s="47">
        <v>17</v>
      </c>
      <c r="E335" s="48">
        <f t="shared" si="114"/>
        <v>1</v>
      </c>
      <c r="F335" s="49">
        <f t="shared" si="112"/>
        <v>85000</v>
      </c>
      <c r="G335" s="50">
        <v>20</v>
      </c>
      <c r="H335" s="48">
        <f t="shared" si="115"/>
        <v>1</v>
      </c>
      <c r="I335" s="49">
        <f t="shared" si="113"/>
        <v>85000</v>
      </c>
      <c r="J335" s="50">
        <v>16</v>
      </c>
      <c r="K335" s="48">
        <f t="shared" si="116"/>
        <v>1</v>
      </c>
      <c r="L335" s="49">
        <f t="shared" si="117"/>
        <v>85000</v>
      </c>
      <c r="M335" s="49">
        <f t="shared" si="118"/>
        <v>255000</v>
      </c>
      <c r="N335" s="49"/>
      <c r="O335" s="49"/>
      <c r="P335" s="49">
        <f t="shared" si="119"/>
        <v>255000</v>
      </c>
    </row>
    <row r="336" spans="1:16" s="43" customFormat="1" ht="36.75" customHeight="1">
      <c r="A336" s="44">
        <v>7</v>
      </c>
      <c r="B336" s="63" t="s">
        <v>368</v>
      </c>
      <c r="C336" s="46">
        <v>85000</v>
      </c>
      <c r="D336" s="47">
        <v>13</v>
      </c>
      <c r="E336" s="48">
        <f t="shared" si="114"/>
        <v>0.75</v>
      </c>
      <c r="F336" s="49">
        <f t="shared" si="112"/>
        <v>63750</v>
      </c>
      <c r="G336" s="50">
        <v>13</v>
      </c>
      <c r="H336" s="48">
        <f t="shared" si="115"/>
        <v>0.75</v>
      </c>
      <c r="I336" s="49">
        <f t="shared" si="113"/>
        <v>63750</v>
      </c>
      <c r="J336" s="50">
        <v>12</v>
      </c>
      <c r="K336" s="48">
        <f t="shared" si="116"/>
        <v>0.75</v>
      </c>
      <c r="L336" s="49">
        <f t="shared" si="117"/>
        <v>63750</v>
      </c>
      <c r="M336" s="49">
        <f t="shared" si="118"/>
        <v>191250</v>
      </c>
      <c r="N336" s="49"/>
      <c r="O336" s="49"/>
      <c r="P336" s="49">
        <f t="shared" si="119"/>
        <v>191250</v>
      </c>
    </row>
    <row r="337" spans="1:16" s="43" customFormat="1" ht="36.75" customHeight="1">
      <c r="A337" s="44">
        <v>8</v>
      </c>
      <c r="B337" s="63" t="s">
        <v>369</v>
      </c>
      <c r="C337" s="46">
        <v>85000</v>
      </c>
      <c r="D337" s="47">
        <v>19</v>
      </c>
      <c r="E337" s="48">
        <f t="shared" si="114"/>
        <v>1</v>
      </c>
      <c r="F337" s="49">
        <f t="shared" si="112"/>
        <v>85000</v>
      </c>
      <c r="G337" s="50">
        <v>21</v>
      </c>
      <c r="H337" s="48">
        <f t="shared" si="115"/>
        <v>1</v>
      </c>
      <c r="I337" s="49">
        <f t="shared" si="113"/>
        <v>85000</v>
      </c>
      <c r="J337" s="50">
        <v>20</v>
      </c>
      <c r="K337" s="48">
        <f t="shared" si="116"/>
        <v>1</v>
      </c>
      <c r="L337" s="49">
        <f t="shared" si="117"/>
        <v>85000</v>
      </c>
      <c r="M337" s="49">
        <f t="shared" si="118"/>
        <v>255000</v>
      </c>
      <c r="N337" s="49"/>
      <c r="O337" s="49"/>
      <c r="P337" s="49">
        <f t="shared" si="119"/>
        <v>255000</v>
      </c>
    </row>
    <row r="338" spans="1:16" s="43" customFormat="1" ht="36.75" customHeight="1">
      <c r="A338" s="44">
        <v>9</v>
      </c>
      <c r="B338" s="63" t="s">
        <v>370</v>
      </c>
      <c r="C338" s="46">
        <v>85000</v>
      </c>
      <c r="D338" s="47">
        <v>17</v>
      </c>
      <c r="E338" s="48">
        <f t="shared" si="114"/>
        <v>1</v>
      </c>
      <c r="F338" s="49">
        <f t="shared" si="112"/>
        <v>85000</v>
      </c>
      <c r="G338" s="50">
        <v>21</v>
      </c>
      <c r="H338" s="48">
        <f t="shared" si="115"/>
        <v>1</v>
      </c>
      <c r="I338" s="49">
        <f t="shared" si="113"/>
        <v>85000</v>
      </c>
      <c r="J338" s="50">
        <v>16</v>
      </c>
      <c r="K338" s="48">
        <f t="shared" si="116"/>
        <v>1</v>
      </c>
      <c r="L338" s="49">
        <f t="shared" si="117"/>
        <v>85000</v>
      </c>
      <c r="M338" s="49">
        <f t="shared" si="118"/>
        <v>255000</v>
      </c>
      <c r="N338" s="49"/>
      <c r="O338" s="49"/>
      <c r="P338" s="49">
        <f t="shared" si="119"/>
        <v>255000</v>
      </c>
    </row>
    <row r="339" spans="1:16" s="43" customFormat="1" ht="36.75" customHeight="1">
      <c r="A339" s="44">
        <v>10</v>
      </c>
      <c r="B339" s="63" t="s">
        <v>371</v>
      </c>
      <c r="C339" s="46">
        <v>85000</v>
      </c>
      <c r="D339" s="47">
        <v>19</v>
      </c>
      <c r="E339" s="48">
        <f t="shared" si="114"/>
        <v>1</v>
      </c>
      <c r="F339" s="49">
        <f t="shared" si="112"/>
        <v>85000</v>
      </c>
      <c r="G339" s="50">
        <v>20</v>
      </c>
      <c r="H339" s="48">
        <f t="shared" si="115"/>
        <v>1</v>
      </c>
      <c r="I339" s="49">
        <f t="shared" si="113"/>
        <v>85000</v>
      </c>
      <c r="J339" s="50">
        <v>21</v>
      </c>
      <c r="K339" s="48">
        <f t="shared" si="116"/>
        <v>1</v>
      </c>
      <c r="L339" s="49">
        <f t="shared" si="117"/>
        <v>85000</v>
      </c>
      <c r="M339" s="49">
        <f t="shared" si="118"/>
        <v>255000</v>
      </c>
      <c r="N339" s="49"/>
      <c r="O339" s="49"/>
      <c r="P339" s="49">
        <f t="shared" si="119"/>
        <v>255000</v>
      </c>
    </row>
    <row r="340" spans="1:16" s="43" customFormat="1" ht="36.75" customHeight="1">
      <c r="A340" s="44">
        <v>11</v>
      </c>
      <c r="B340" s="63" t="s">
        <v>372</v>
      </c>
      <c r="C340" s="46">
        <v>85000</v>
      </c>
      <c r="D340" s="47">
        <v>19</v>
      </c>
      <c r="E340" s="48">
        <f t="shared" si="114"/>
        <v>1</v>
      </c>
      <c r="F340" s="49">
        <f t="shared" si="112"/>
        <v>85000</v>
      </c>
      <c r="G340" s="50">
        <v>20</v>
      </c>
      <c r="H340" s="48">
        <f t="shared" si="115"/>
        <v>1</v>
      </c>
      <c r="I340" s="49">
        <f t="shared" si="113"/>
        <v>85000</v>
      </c>
      <c r="J340" s="50">
        <v>19</v>
      </c>
      <c r="K340" s="48">
        <f t="shared" si="116"/>
        <v>1</v>
      </c>
      <c r="L340" s="49">
        <f t="shared" si="117"/>
        <v>85000</v>
      </c>
      <c r="M340" s="49">
        <f t="shared" si="118"/>
        <v>255000</v>
      </c>
      <c r="N340" s="49"/>
      <c r="O340" s="49"/>
      <c r="P340" s="49">
        <f t="shared" si="119"/>
        <v>255000</v>
      </c>
    </row>
    <row r="341" spans="1:16" s="43" customFormat="1" ht="36.75" customHeight="1">
      <c r="A341" s="44">
        <v>12</v>
      </c>
      <c r="B341" s="63" t="s">
        <v>373</v>
      </c>
      <c r="C341" s="46">
        <v>85000</v>
      </c>
      <c r="D341" s="47">
        <v>19</v>
      </c>
      <c r="E341" s="48">
        <f t="shared" si="114"/>
        <v>1</v>
      </c>
      <c r="F341" s="49">
        <f t="shared" si="112"/>
        <v>85000</v>
      </c>
      <c r="G341" s="50">
        <v>17</v>
      </c>
      <c r="H341" s="48">
        <f t="shared" si="115"/>
        <v>1</v>
      </c>
      <c r="I341" s="49">
        <f t="shared" si="113"/>
        <v>85000</v>
      </c>
      <c r="J341" s="50">
        <v>21</v>
      </c>
      <c r="K341" s="48">
        <f t="shared" si="116"/>
        <v>1</v>
      </c>
      <c r="L341" s="49">
        <f t="shared" si="117"/>
        <v>85000</v>
      </c>
      <c r="M341" s="49">
        <f t="shared" si="118"/>
        <v>255000</v>
      </c>
      <c r="N341" s="49"/>
      <c r="O341" s="49"/>
      <c r="P341" s="49">
        <f t="shared" si="119"/>
        <v>255000</v>
      </c>
    </row>
    <row r="342" spans="1:16" s="43" customFormat="1" ht="36.75" customHeight="1">
      <c r="A342" s="44">
        <v>13</v>
      </c>
      <c r="B342" s="63" t="s">
        <v>374</v>
      </c>
      <c r="C342" s="46">
        <v>85000</v>
      </c>
      <c r="D342" s="47">
        <v>19</v>
      </c>
      <c r="E342" s="48">
        <f t="shared" si="114"/>
        <v>1</v>
      </c>
      <c r="F342" s="49">
        <f t="shared" si="112"/>
        <v>85000</v>
      </c>
      <c r="G342" s="50">
        <v>19</v>
      </c>
      <c r="H342" s="48">
        <f t="shared" si="115"/>
        <v>1</v>
      </c>
      <c r="I342" s="49">
        <f t="shared" si="113"/>
        <v>85000</v>
      </c>
      <c r="J342" s="50">
        <v>21</v>
      </c>
      <c r="K342" s="48">
        <f t="shared" si="116"/>
        <v>1</v>
      </c>
      <c r="L342" s="49">
        <f t="shared" si="117"/>
        <v>85000</v>
      </c>
      <c r="M342" s="49">
        <f t="shared" si="118"/>
        <v>255000</v>
      </c>
      <c r="N342" s="49"/>
      <c r="O342" s="49"/>
      <c r="P342" s="49">
        <f t="shared" si="119"/>
        <v>255000</v>
      </c>
    </row>
    <row r="343" spans="1:16" s="43" customFormat="1" ht="36.75" customHeight="1">
      <c r="A343" s="44">
        <v>14</v>
      </c>
      <c r="B343" s="63" t="s">
        <v>375</v>
      </c>
      <c r="C343" s="46">
        <v>85000</v>
      </c>
      <c r="D343" s="47">
        <v>19</v>
      </c>
      <c r="E343" s="48">
        <f t="shared" si="114"/>
        <v>1</v>
      </c>
      <c r="F343" s="49">
        <f t="shared" si="112"/>
        <v>85000</v>
      </c>
      <c r="G343" s="50">
        <v>18</v>
      </c>
      <c r="H343" s="48">
        <f t="shared" si="115"/>
        <v>1</v>
      </c>
      <c r="I343" s="49">
        <f t="shared" si="113"/>
        <v>85000</v>
      </c>
      <c r="J343" s="50">
        <v>20</v>
      </c>
      <c r="K343" s="48">
        <f t="shared" si="116"/>
        <v>1</v>
      </c>
      <c r="L343" s="49">
        <f t="shared" si="117"/>
        <v>85000</v>
      </c>
      <c r="M343" s="49">
        <f t="shared" si="118"/>
        <v>255000</v>
      </c>
      <c r="N343" s="49"/>
      <c r="O343" s="49"/>
      <c r="P343" s="49">
        <f t="shared" si="119"/>
        <v>255000</v>
      </c>
    </row>
    <row r="344" spans="1:16" s="43" customFormat="1" ht="36.75" customHeight="1">
      <c r="A344" s="44">
        <v>15</v>
      </c>
      <c r="B344" s="63" t="s">
        <v>376</v>
      </c>
      <c r="C344" s="46">
        <v>85000</v>
      </c>
      <c r="D344" s="47">
        <v>17</v>
      </c>
      <c r="E344" s="48">
        <f t="shared" si="114"/>
        <v>1</v>
      </c>
      <c r="F344" s="49">
        <f t="shared" si="112"/>
        <v>85000</v>
      </c>
      <c r="G344" s="50">
        <v>21</v>
      </c>
      <c r="H344" s="48">
        <f t="shared" si="115"/>
        <v>1</v>
      </c>
      <c r="I344" s="49">
        <f t="shared" si="113"/>
        <v>85000</v>
      </c>
      <c r="J344" s="50">
        <v>21</v>
      </c>
      <c r="K344" s="48">
        <f t="shared" si="116"/>
        <v>1</v>
      </c>
      <c r="L344" s="49">
        <f t="shared" si="117"/>
        <v>85000</v>
      </c>
      <c r="M344" s="49">
        <f t="shared" si="118"/>
        <v>255000</v>
      </c>
      <c r="N344" s="49"/>
      <c r="O344" s="49"/>
      <c r="P344" s="49">
        <f t="shared" si="119"/>
        <v>255000</v>
      </c>
    </row>
    <row r="345" spans="1:16" s="43" customFormat="1" ht="36.75" customHeight="1">
      <c r="A345" s="44">
        <v>16</v>
      </c>
      <c r="B345" s="63" t="s">
        <v>377</v>
      </c>
      <c r="C345" s="46">
        <v>85000</v>
      </c>
      <c r="D345" s="47">
        <v>15</v>
      </c>
      <c r="E345" s="48">
        <f t="shared" si="114"/>
        <v>0.75</v>
      </c>
      <c r="F345" s="49">
        <f t="shared" si="112"/>
        <v>63750</v>
      </c>
      <c r="G345" s="50">
        <v>15</v>
      </c>
      <c r="H345" s="48">
        <f t="shared" si="115"/>
        <v>0.75</v>
      </c>
      <c r="I345" s="49">
        <f t="shared" si="113"/>
        <v>63750</v>
      </c>
      <c r="J345" s="50">
        <v>21</v>
      </c>
      <c r="K345" s="48">
        <f t="shared" si="116"/>
        <v>1</v>
      </c>
      <c r="L345" s="49">
        <f t="shared" si="117"/>
        <v>85000</v>
      </c>
      <c r="M345" s="49">
        <f t="shared" si="118"/>
        <v>212500</v>
      </c>
      <c r="N345" s="49"/>
      <c r="O345" s="49"/>
      <c r="P345" s="49">
        <f t="shared" si="119"/>
        <v>212500</v>
      </c>
    </row>
    <row r="346" spans="1:16" s="43" customFormat="1" ht="36.75" customHeight="1">
      <c r="A346" s="44">
        <v>17</v>
      </c>
      <c r="B346" s="63" t="s">
        <v>378</v>
      </c>
      <c r="C346" s="46">
        <v>85000</v>
      </c>
      <c r="D346" s="47">
        <v>11</v>
      </c>
      <c r="E346" s="48">
        <f t="shared" si="114"/>
        <v>0.75</v>
      </c>
      <c r="F346" s="49">
        <f t="shared" si="112"/>
        <v>63750</v>
      </c>
      <c r="G346" s="50">
        <v>14</v>
      </c>
      <c r="H346" s="48">
        <f t="shared" si="115"/>
        <v>0.75</v>
      </c>
      <c r="I346" s="49">
        <f t="shared" si="113"/>
        <v>63750</v>
      </c>
      <c r="J346" s="50">
        <v>10</v>
      </c>
      <c r="K346" s="48">
        <f t="shared" si="116"/>
        <v>0.5</v>
      </c>
      <c r="L346" s="49">
        <f t="shared" si="117"/>
        <v>42500</v>
      </c>
      <c r="M346" s="49">
        <f t="shared" si="118"/>
        <v>170000</v>
      </c>
      <c r="N346" s="49"/>
      <c r="O346" s="49"/>
      <c r="P346" s="49">
        <f t="shared" si="119"/>
        <v>170000</v>
      </c>
    </row>
    <row r="347" spans="1:16" s="43" customFormat="1" ht="36.75" customHeight="1">
      <c r="A347" s="44">
        <v>18</v>
      </c>
      <c r="B347" s="63" t="s">
        <v>379</v>
      </c>
      <c r="C347" s="46">
        <v>85000</v>
      </c>
      <c r="D347" s="47">
        <v>19</v>
      </c>
      <c r="E347" s="48">
        <f t="shared" si="114"/>
        <v>1</v>
      </c>
      <c r="F347" s="49">
        <f t="shared" si="112"/>
        <v>85000</v>
      </c>
      <c r="G347" s="50">
        <v>21</v>
      </c>
      <c r="H347" s="48">
        <f t="shared" si="115"/>
        <v>1</v>
      </c>
      <c r="I347" s="49">
        <f t="shared" si="113"/>
        <v>85000</v>
      </c>
      <c r="J347" s="50">
        <v>20</v>
      </c>
      <c r="K347" s="48">
        <f t="shared" si="116"/>
        <v>1</v>
      </c>
      <c r="L347" s="49">
        <f t="shared" si="117"/>
        <v>85000</v>
      </c>
      <c r="M347" s="49">
        <f t="shared" si="118"/>
        <v>255000</v>
      </c>
      <c r="N347" s="49"/>
      <c r="O347" s="49"/>
      <c r="P347" s="49">
        <f t="shared" si="119"/>
        <v>255000</v>
      </c>
    </row>
    <row r="348" spans="1:16" s="43" customFormat="1" ht="36.75" customHeight="1">
      <c r="A348" s="44">
        <v>19</v>
      </c>
      <c r="B348" s="63" t="s">
        <v>380</v>
      </c>
      <c r="C348" s="46">
        <v>85000</v>
      </c>
      <c r="D348" s="47">
        <v>16</v>
      </c>
      <c r="E348" s="48">
        <f t="shared" si="114"/>
        <v>1</v>
      </c>
      <c r="F348" s="49">
        <f t="shared" si="112"/>
        <v>85000</v>
      </c>
      <c r="G348" s="50">
        <v>12</v>
      </c>
      <c r="H348" s="48">
        <f t="shared" si="115"/>
        <v>0.75</v>
      </c>
      <c r="I348" s="49">
        <f t="shared" si="113"/>
        <v>63750</v>
      </c>
      <c r="J348" s="50">
        <v>8</v>
      </c>
      <c r="K348" s="48">
        <f t="shared" si="116"/>
        <v>0.5</v>
      </c>
      <c r="L348" s="49">
        <f t="shared" si="117"/>
        <v>42500</v>
      </c>
      <c r="M348" s="49">
        <f t="shared" si="118"/>
        <v>191250</v>
      </c>
      <c r="N348" s="49"/>
      <c r="O348" s="49"/>
      <c r="P348" s="49">
        <f t="shared" si="119"/>
        <v>191250</v>
      </c>
    </row>
    <row r="349" spans="1:16" s="43" customFormat="1" ht="36.75" customHeight="1">
      <c r="A349" s="44">
        <v>20</v>
      </c>
      <c r="B349" s="63" t="s">
        <v>381</v>
      </c>
      <c r="C349" s="46">
        <v>85000</v>
      </c>
      <c r="D349" s="47">
        <v>13</v>
      </c>
      <c r="E349" s="48">
        <f t="shared" si="114"/>
        <v>0.75</v>
      </c>
      <c r="F349" s="49">
        <f t="shared" si="112"/>
        <v>63750</v>
      </c>
      <c r="G349" s="50">
        <v>20</v>
      </c>
      <c r="H349" s="48">
        <f t="shared" si="115"/>
        <v>1</v>
      </c>
      <c r="I349" s="49">
        <f t="shared" si="113"/>
        <v>85000</v>
      </c>
      <c r="J349" s="50">
        <v>14</v>
      </c>
      <c r="K349" s="48">
        <f t="shared" si="116"/>
        <v>0.75</v>
      </c>
      <c r="L349" s="49">
        <f t="shared" si="117"/>
        <v>63750</v>
      </c>
      <c r="M349" s="49">
        <f t="shared" si="118"/>
        <v>212500</v>
      </c>
      <c r="N349" s="49"/>
      <c r="O349" s="49"/>
      <c r="P349" s="49">
        <f t="shared" si="119"/>
        <v>212500</v>
      </c>
    </row>
    <row r="350" spans="1:16" s="43" customFormat="1" ht="36.75" customHeight="1">
      <c r="A350" s="44">
        <v>21</v>
      </c>
      <c r="B350" s="63" t="s">
        <v>382</v>
      </c>
      <c r="C350" s="46">
        <v>85000</v>
      </c>
      <c r="D350" s="47">
        <v>17</v>
      </c>
      <c r="E350" s="48">
        <f t="shared" si="114"/>
        <v>1</v>
      </c>
      <c r="F350" s="49">
        <f t="shared" si="112"/>
        <v>85000</v>
      </c>
      <c r="G350" s="50">
        <v>14</v>
      </c>
      <c r="H350" s="48">
        <f t="shared" si="115"/>
        <v>0.75</v>
      </c>
      <c r="I350" s="49">
        <f t="shared" si="113"/>
        <v>63750</v>
      </c>
      <c r="J350" s="50">
        <v>19</v>
      </c>
      <c r="K350" s="48">
        <f t="shared" si="116"/>
        <v>1</v>
      </c>
      <c r="L350" s="49">
        <f t="shared" si="117"/>
        <v>85000</v>
      </c>
      <c r="M350" s="49">
        <f t="shared" si="118"/>
        <v>233750</v>
      </c>
      <c r="N350" s="49"/>
      <c r="O350" s="49"/>
      <c r="P350" s="49">
        <f t="shared" si="119"/>
        <v>233750</v>
      </c>
    </row>
    <row r="351" spans="1:16" s="43" customFormat="1" ht="36.75" customHeight="1">
      <c r="A351" s="44">
        <v>22</v>
      </c>
      <c r="B351" s="63" t="s">
        <v>383</v>
      </c>
      <c r="C351" s="46">
        <v>85000</v>
      </c>
      <c r="D351" s="47">
        <v>19</v>
      </c>
      <c r="E351" s="48">
        <f t="shared" si="114"/>
        <v>1</v>
      </c>
      <c r="F351" s="49">
        <f t="shared" si="112"/>
        <v>85000</v>
      </c>
      <c r="G351" s="50">
        <v>20</v>
      </c>
      <c r="H351" s="48">
        <f t="shared" si="115"/>
        <v>1</v>
      </c>
      <c r="I351" s="49">
        <f t="shared" si="113"/>
        <v>85000</v>
      </c>
      <c r="J351" s="50">
        <v>21</v>
      </c>
      <c r="K351" s="48">
        <f t="shared" si="116"/>
        <v>1</v>
      </c>
      <c r="L351" s="49">
        <f t="shared" si="117"/>
        <v>85000</v>
      </c>
      <c r="M351" s="49">
        <f t="shared" si="118"/>
        <v>255000</v>
      </c>
      <c r="N351" s="49"/>
      <c r="O351" s="49"/>
      <c r="P351" s="49">
        <f t="shared" si="119"/>
        <v>255000</v>
      </c>
    </row>
    <row r="352" spans="1:16" s="43" customFormat="1" ht="36.75" customHeight="1">
      <c r="A352" s="44">
        <v>23</v>
      </c>
      <c r="B352" s="63" t="s">
        <v>384</v>
      </c>
      <c r="C352" s="46">
        <v>85000</v>
      </c>
      <c r="D352" s="47">
        <v>6</v>
      </c>
      <c r="E352" s="48">
        <f t="shared" si="114"/>
        <v>0.5</v>
      </c>
      <c r="F352" s="49">
        <f t="shared" si="112"/>
        <v>42500</v>
      </c>
      <c r="G352" s="55"/>
      <c r="H352" s="48">
        <f t="shared" si="115"/>
        <v>0</v>
      </c>
      <c r="I352" s="49">
        <f t="shared" si="113"/>
        <v>0</v>
      </c>
      <c r="J352" s="52"/>
      <c r="K352" s="48">
        <f t="shared" si="116"/>
        <v>0</v>
      </c>
      <c r="L352" s="49">
        <f t="shared" si="117"/>
        <v>0</v>
      </c>
      <c r="M352" s="49">
        <f t="shared" si="118"/>
        <v>42500</v>
      </c>
      <c r="N352" s="49"/>
      <c r="O352" s="49"/>
      <c r="P352" s="49">
        <f t="shared" si="119"/>
        <v>42500</v>
      </c>
    </row>
    <row r="353" spans="1:16" s="43" customFormat="1" ht="36.75" customHeight="1">
      <c r="A353" s="44">
        <v>24</v>
      </c>
      <c r="B353" s="63" t="s">
        <v>385</v>
      </c>
      <c r="C353" s="46">
        <v>85000</v>
      </c>
      <c r="D353" s="47">
        <v>17</v>
      </c>
      <c r="E353" s="48">
        <f t="shared" si="114"/>
        <v>1</v>
      </c>
      <c r="F353" s="49">
        <f t="shared" si="112"/>
        <v>85000</v>
      </c>
      <c r="G353" s="50">
        <v>21</v>
      </c>
      <c r="H353" s="48">
        <f t="shared" si="115"/>
        <v>1</v>
      </c>
      <c r="I353" s="49">
        <f t="shared" si="113"/>
        <v>85000</v>
      </c>
      <c r="J353" s="50">
        <v>18</v>
      </c>
      <c r="K353" s="48">
        <f t="shared" si="116"/>
        <v>1</v>
      </c>
      <c r="L353" s="49">
        <f t="shared" si="117"/>
        <v>85000</v>
      </c>
      <c r="M353" s="49">
        <f t="shared" si="118"/>
        <v>255000</v>
      </c>
      <c r="N353" s="49"/>
      <c r="O353" s="49"/>
      <c r="P353" s="49">
        <f t="shared" si="119"/>
        <v>255000</v>
      </c>
    </row>
    <row r="354" spans="1:16" s="43" customFormat="1" ht="36.75" customHeight="1">
      <c r="A354" s="44">
        <v>25</v>
      </c>
      <c r="B354" s="63" t="s">
        <v>386</v>
      </c>
      <c r="C354" s="46">
        <v>85000</v>
      </c>
      <c r="D354" s="47">
        <v>17</v>
      </c>
      <c r="E354" s="48">
        <f t="shared" si="114"/>
        <v>1</v>
      </c>
      <c r="F354" s="49">
        <f t="shared" si="112"/>
        <v>85000</v>
      </c>
      <c r="G354" s="50">
        <v>21</v>
      </c>
      <c r="H354" s="48">
        <f t="shared" si="115"/>
        <v>1</v>
      </c>
      <c r="I354" s="49">
        <f t="shared" si="113"/>
        <v>85000</v>
      </c>
      <c r="J354" s="50">
        <v>16</v>
      </c>
      <c r="K354" s="48">
        <f t="shared" si="116"/>
        <v>1</v>
      </c>
      <c r="L354" s="49">
        <f t="shared" si="117"/>
        <v>85000</v>
      </c>
      <c r="M354" s="49">
        <f t="shared" si="118"/>
        <v>255000</v>
      </c>
      <c r="N354" s="49"/>
      <c r="O354" s="49"/>
      <c r="P354" s="49">
        <f t="shared" si="119"/>
        <v>255000</v>
      </c>
    </row>
    <row r="355" spans="1:16" s="43" customFormat="1" ht="36.75" customHeight="1">
      <c r="A355" s="44">
        <v>26</v>
      </c>
      <c r="B355" s="63" t="s">
        <v>387</v>
      </c>
      <c r="C355" s="46">
        <v>85000</v>
      </c>
      <c r="D355" s="47">
        <v>18</v>
      </c>
      <c r="E355" s="48">
        <f t="shared" si="114"/>
        <v>1</v>
      </c>
      <c r="F355" s="49">
        <f t="shared" si="112"/>
        <v>85000</v>
      </c>
      <c r="G355" s="50">
        <v>21</v>
      </c>
      <c r="H355" s="48">
        <f t="shared" si="115"/>
        <v>1</v>
      </c>
      <c r="I355" s="49">
        <f t="shared" si="113"/>
        <v>85000</v>
      </c>
      <c r="J355" s="50">
        <v>16</v>
      </c>
      <c r="K355" s="48">
        <f t="shared" si="116"/>
        <v>1</v>
      </c>
      <c r="L355" s="49">
        <f t="shared" si="117"/>
        <v>85000</v>
      </c>
      <c r="M355" s="49">
        <f t="shared" si="118"/>
        <v>255000</v>
      </c>
      <c r="N355" s="49"/>
      <c r="O355" s="49"/>
      <c r="P355" s="49">
        <f t="shared" si="119"/>
        <v>255000</v>
      </c>
    </row>
    <row r="356" spans="1:16" s="43" customFormat="1" ht="36.75" customHeight="1">
      <c r="A356" s="44">
        <v>27</v>
      </c>
      <c r="B356" s="63" t="s">
        <v>388</v>
      </c>
      <c r="C356" s="46">
        <v>85000</v>
      </c>
      <c r="D356" s="49">
        <v>19</v>
      </c>
      <c r="E356" s="48">
        <f t="shared" si="114"/>
        <v>1</v>
      </c>
      <c r="F356" s="49">
        <f t="shared" si="112"/>
        <v>85000</v>
      </c>
      <c r="G356" s="50">
        <v>19</v>
      </c>
      <c r="H356" s="48">
        <f t="shared" si="115"/>
        <v>1</v>
      </c>
      <c r="I356" s="49">
        <f t="shared" si="113"/>
        <v>85000</v>
      </c>
      <c r="J356" s="50">
        <v>17</v>
      </c>
      <c r="K356" s="48">
        <f t="shared" si="116"/>
        <v>1</v>
      </c>
      <c r="L356" s="49">
        <f t="shared" si="117"/>
        <v>85000</v>
      </c>
      <c r="M356" s="49">
        <f t="shared" si="118"/>
        <v>255000</v>
      </c>
      <c r="N356" s="49"/>
      <c r="O356" s="49"/>
      <c r="P356" s="49">
        <f t="shared" si="119"/>
        <v>255000</v>
      </c>
    </row>
    <row r="357" spans="1:16" s="43" customFormat="1" ht="36.75" customHeight="1">
      <c r="A357" s="44">
        <v>28</v>
      </c>
      <c r="B357" s="63" t="s">
        <v>389</v>
      </c>
      <c r="C357" s="46">
        <v>85000</v>
      </c>
      <c r="D357" s="47">
        <v>9</v>
      </c>
      <c r="E357" s="48">
        <f t="shared" si="114"/>
        <v>0.5</v>
      </c>
      <c r="F357" s="49">
        <f t="shared" si="112"/>
        <v>42500</v>
      </c>
      <c r="G357" s="50">
        <v>20</v>
      </c>
      <c r="H357" s="48">
        <f t="shared" si="115"/>
        <v>1</v>
      </c>
      <c r="I357" s="49">
        <f t="shared" si="113"/>
        <v>85000</v>
      </c>
      <c r="J357" s="50">
        <v>18</v>
      </c>
      <c r="K357" s="48">
        <f t="shared" si="116"/>
        <v>1</v>
      </c>
      <c r="L357" s="49">
        <f t="shared" si="117"/>
        <v>85000</v>
      </c>
      <c r="M357" s="49">
        <f t="shared" si="118"/>
        <v>212500</v>
      </c>
      <c r="N357" s="49"/>
      <c r="O357" s="49"/>
      <c r="P357" s="49">
        <f t="shared" si="119"/>
        <v>212500</v>
      </c>
    </row>
    <row r="358" spans="1:16" s="43" customFormat="1" ht="36.75" customHeight="1">
      <c r="A358" s="44">
        <v>29</v>
      </c>
      <c r="B358" s="63" t="s">
        <v>390</v>
      </c>
      <c r="C358" s="46">
        <v>85000</v>
      </c>
      <c r="D358" s="47">
        <v>18</v>
      </c>
      <c r="E358" s="48">
        <f t="shared" si="114"/>
        <v>1</v>
      </c>
      <c r="F358" s="49">
        <f t="shared" si="112"/>
        <v>85000</v>
      </c>
      <c r="G358" s="50">
        <v>18</v>
      </c>
      <c r="H358" s="48">
        <f t="shared" si="115"/>
        <v>1</v>
      </c>
      <c r="I358" s="49">
        <f t="shared" si="113"/>
        <v>85000</v>
      </c>
      <c r="J358" s="50">
        <v>21</v>
      </c>
      <c r="K358" s="48">
        <f t="shared" si="116"/>
        <v>1</v>
      </c>
      <c r="L358" s="49">
        <f t="shared" si="117"/>
        <v>85000</v>
      </c>
      <c r="M358" s="49">
        <f t="shared" si="118"/>
        <v>255000</v>
      </c>
      <c r="N358" s="49"/>
      <c r="O358" s="49"/>
      <c r="P358" s="49">
        <f t="shared" si="119"/>
        <v>255000</v>
      </c>
    </row>
    <row r="359" spans="1:16" s="43" customFormat="1" ht="36.75" customHeight="1">
      <c r="A359" s="44">
        <v>30</v>
      </c>
      <c r="B359" s="63" t="s">
        <v>391</v>
      </c>
      <c r="C359" s="46">
        <v>85000</v>
      </c>
      <c r="D359" s="47">
        <v>18</v>
      </c>
      <c r="E359" s="48">
        <f t="shared" si="114"/>
        <v>1</v>
      </c>
      <c r="F359" s="49">
        <f t="shared" si="112"/>
        <v>85000</v>
      </c>
      <c r="G359" s="50">
        <v>15</v>
      </c>
      <c r="H359" s="48">
        <f t="shared" si="115"/>
        <v>0.75</v>
      </c>
      <c r="I359" s="49">
        <f t="shared" si="113"/>
        <v>63750</v>
      </c>
      <c r="J359" s="50">
        <v>21</v>
      </c>
      <c r="K359" s="48">
        <f t="shared" si="116"/>
        <v>1</v>
      </c>
      <c r="L359" s="49">
        <f t="shared" si="117"/>
        <v>85000</v>
      </c>
      <c r="M359" s="49">
        <f t="shared" si="118"/>
        <v>233750</v>
      </c>
      <c r="N359" s="49"/>
      <c r="O359" s="49"/>
      <c r="P359" s="49">
        <f t="shared" si="119"/>
        <v>233750</v>
      </c>
    </row>
    <row r="360" spans="1:16" s="43" customFormat="1" ht="36.75" customHeight="1">
      <c r="A360" s="44">
        <v>31</v>
      </c>
      <c r="B360" s="63" t="s">
        <v>392</v>
      </c>
      <c r="C360" s="46">
        <v>85000</v>
      </c>
      <c r="D360" s="47">
        <v>8</v>
      </c>
      <c r="E360" s="48">
        <f t="shared" si="114"/>
        <v>0.5</v>
      </c>
      <c r="F360" s="49">
        <f t="shared" si="112"/>
        <v>42500</v>
      </c>
      <c r="G360" s="50">
        <v>8</v>
      </c>
      <c r="H360" s="48">
        <f t="shared" si="115"/>
        <v>0.5</v>
      </c>
      <c r="I360" s="49">
        <f t="shared" si="113"/>
        <v>42500</v>
      </c>
      <c r="J360" s="50">
        <v>8</v>
      </c>
      <c r="K360" s="48">
        <f t="shared" si="116"/>
        <v>0.5</v>
      </c>
      <c r="L360" s="49">
        <f t="shared" si="117"/>
        <v>42500</v>
      </c>
      <c r="M360" s="49">
        <f t="shared" si="118"/>
        <v>127500</v>
      </c>
      <c r="N360" s="49"/>
      <c r="O360" s="49"/>
      <c r="P360" s="49">
        <f t="shared" si="119"/>
        <v>127500</v>
      </c>
    </row>
    <row r="361" spans="1:16" s="43" customFormat="1" ht="36.75" customHeight="1">
      <c r="A361" s="44">
        <v>32</v>
      </c>
      <c r="B361" s="63" t="s">
        <v>393</v>
      </c>
      <c r="C361" s="46">
        <v>85000</v>
      </c>
      <c r="D361" s="47">
        <v>13</v>
      </c>
      <c r="E361" s="48">
        <f t="shared" si="114"/>
        <v>0.75</v>
      </c>
      <c r="F361" s="49">
        <f t="shared" si="112"/>
        <v>63750</v>
      </c>
      <c r="G361" s="50">
        <v>15</v>
      </c>
      <c r="H361" s="48">
        <f t="shared" si="115"/>
        <v>0.75</v>
      </c>
      <c r="I361" s="49">
        <f t="shared" si="113"/>
        <v>63750</v>
      </c>
      <c r="J361" s="50">
        <v>20</v>
      </c>
      <c r="K361" s="48">
        <f t="shared" si="116"/>
        <v>1</v>
      </c>
      <c r="L361" s="49">
        <f t="shared" si="117"/>
        <v>85000</v>
      </c>
      <c r="M361" s="49">
        <f t="shared" si="118"/>
        <v>212500</v>
      </c>
      <c r="N361" s="49"/>
      <c r="O361" s="49"/>
      <c r="P361" s="49">
        <f t="shared" si="119"/>
        <v>212500</v>
      </c>
    </row>
    <row r="362" spans="1:16" s="43" customFormat="1" ht="36.75" customHeight="1">
      <c r="A362" s="44">
        <v>33</v>
      </c>
      <c r="B362" s="63" t="s">
        <v>394</v>
      </c>
      <c r="C362" s="46">
        <v>85000</v>
      </c>
      <c r="D362" s="47">
        <v>16</v>
      </c>
      <c r="E362" s="48">
        <f t="shared" si="114"/>
        <v>1</v>
      </c>
      <c r="F362" s="49">
        <f t="shared" si="112"/>
        <v>85000</v>
      </c>
      <c r="G362" s="50">
        <v>21</v>
      </c>
      <c r="H362" s="48">
        <f t="shared" si="115"/>
        <v>1</v>
      </c>
      <c r="I362" s="49">
        <f t="shared" si="113"/>
        <v>85000</v>
      </c>
      <c r="J362" s="50">
        <v>18</v>
      </c>
      <c r="K362" s="48">
        <f t="shared" si="116"/>
        <v>1</v>
      </c>
      <c r="L362" s="49">
        <f t="shared" si="117"/>
        <v>85000</v>
      </c>
      <c r="M362" s="49">
        <f t="shared" si="118"/>
        <v>255000</v>
      </c>
      <c r="N362" s="49"/>
      <c r="O362" s="49"/>
      <c r="P362" s="49">
        <f t="shared" si="119"/>
        <v>255000</v>
      </c>
    </row>
    <row r="363" spans="1:16" s="43" customFormat="1" ht="36.75" customHeight="1">
      <c r="A363" s="44">
        <v>34</v>
      </c>
      <c r="B363" s="63" t="s">
        <v>395</v>
      </c>
      <c r="C363" s="46">
        <v>85000</v>
      </c>
      <c r="D363" s="47">
        <v>9</v>
      </c>
      <c r="E363" s="48">
        <f t="shared" si="114"/>
        <v>0.5</v>
      </c>
      <c r="F363" s="49">
        <f t="shared" si="112"/>
        <v>42500</v>
      </c>
      <c r="G363" s="50">
        <v>16</v>
      </c>
      <c r="H363" s="48">
        <f t="shared" si="115"/>
        <v>1</v>
      </c>
      <c r="I363" s="49">
        <f t="shared" si="113"/>
        <v>85000</v>
      </c>
      <c r="J363" s="50">
        <v>18</v>
      </c>
      <c r="K363" s="48">
        <f t="shared" si="116"/>
        <v>1</v>
      </c>
      <c r="L363" s="49">
        <f t="shared" si="117"/>
        <v>85000</v>
      </c>
      <c r="M363" s="49">
        <f t="shared" si="118"/>
        <v>212500</v>
      </c>
      <c r="N363" s="49"/>
      <c r="O363" s="49"/>
      <c r="P363" s="49">
        <f t="shared" si="119"/>
        <v>212500</v>
      </c>
    </row>
    <row r="364" spans="1:16" s="43" customFormat="1" ht="36.75" customHeight="1">
      <c r="A364" s="44">
        <v>35</v>
      </c>
      <c r="B364" s="37" t="s">
        <v>675</v>
      </c>
      <c r="C364" s="46">
        <v>85000</v>
      </c>
      <c r="D364" s="51"/>
      <c r="E364" s="48">
        <f t="shared" si="114"/>
        <v>0</v>
      </c>
      <c r="F364" s="49">
        <f t="shared" si="112"/>
        <v>0</v>
      </c>
      <c r="G364" s="52"/>
      <c r="H364" s="48">
        <f t="shared" si="115"/>
        <v>0</v>
      </c>
      <c r="I364" s="49">
        <f t="shared" si="113"/>
        <v>0</v>
      </c>
      <c r="J364" s="50">
        <v>16</v>
      </c>
      <c r="K364" s="48">
        <f t="shared" si="116"/>
        <v>1</v>
      </c>
      <c r="L364" s="49">
        <f t="shared" si="117"/>
        <v>85000</v>
      </c>
      <c r="M364" s="49">
        <f t="shared" si="118"/>
        <v>85000</v>
      </c>
      <c r="N364" s="49"/>
      <c r="O364" s="49"/>
      <c r="P364" s="49">
        <f t="shared" si="119"/>
        <v>85000</v>
      </c>
    </row>
    <row r="365" spans="1:16" s="43" customFormat="1" ht="36.75" customHeight="1">
      <c r="A365" s="40">
        <v>15</v>
      </c>
      <c r="B365" s="41" t="s">
        <v>62</v>
      </c>
      <c r="C365" s="42"/>
      <c r="D365" s="42"/>
      <c r="E365" s="42"/>
      <c r="F365" s="42">
        <f>SUM(F366:F397)</f>
        <v>2380000</v>
      </c>
      <c r="G365" s="42"/>
      <c r="H365" s="42"/>
      <c r="I365" s="42">
        <f>SUM(I366:I397)</f>
        <v>2465000</v>
      </c>
      <c r="J365" s="42"/>
      <c r="K365" s="42"/>
      <c r="L365" s="42">
        <f>SUM(L366:L397)</f>
        <v>2550000</v>
      </c>
      <c r="M365" s="42">
        <f>SUM(M366:M397)</f>
        <v>7395000</v>
      </c>
      <c r="N365" s="42">
        <f>SUM(N366:N397)</f>
        <v>0</v>
      </c>
      <c r="O365" s="42">
        <f>SUM(O366:O397)</f>
        <v>0</v>
      </c>
      <c r="P365" s="42">
        <f>SUM(P366:P397)</f>
        <v>7395000</v>
      </c>
    </row>
    <row r="366" spans="1:16" s="43" customFormat="1" ht="36.75" customHeight="1">
      <c r="A366" s="44">
        <v>1</v>
      </c>
      <c r="B366" s="37" t="s">
        <v>396</v>
      </c>
      <c r="C366" s="46">
        <v>85000</v>
      </c>
      <c r="D366" s="47">
        <v>18</v>
      </c>
      <c r="E366" s="48">
        <f>IF(D366=0,0,IF(D366&lt;=5,0.25,IF(D366&lt;=10,0.5,IF(D366&lt;=15,0.75,1))))</f>
        <v>1</v>
      </c>
      <c r="F366" s="49">
        <f aca="true" t="shared" si="120" ref="F366:F397">C366*E366</f>
        <v>85000</v>
      </c>
      <c r="G366" s="50">
        <v>17</v>
      </c>
      <c r="H366" s="48">
        <f>IF(G366=0,0,IF(G366&lt;=5,0.25,IF(G366&lt;=10,0.5,IF(G366&lt;=15,0.75,1))))</f>
        <v>1</v>
      </c>
      <c r="I366" s="49">
        <f aca="true" t="shared" si="121" ref="I366:I397">C366*H366</f>
        <v>85000</v>
      </c>
      <c r="J366" s="50">
        <v>21</v>
      </c>
      <c r="K366" s="48">
        <f>IF(J366=0,0,IF(J366&lt;=5,0.25,IF(J366&lt;=10,0.5,IF(J366&lt;=15,0.75,1))))</f>
        <v>1</v>
      </c>
      <c r="L366" s="49">
        <f>C366*K366</f>
        <v>85000</v>
      </c>
      <c r="M366" s="49">
        <f>L366+I366+F366</f>
        <v>255000</v>
      </c>
      <c r="N366" s="49"/>
      <c r="O366" s="49"/>
      <c r="P366" s="49">
        <f>M366-N366-O366</f>
        <v>255000</v>
      </c>
    </row>
    <row r="367" spans="1:16" s="43" customFormat="1" ht="36.75" customHeight="1">
      <c r="A367" s="44">
        <v>2</v>
      </c>
      <c r="B367" s="37" t="s">
        <v>109</v>
      </c>
      <c r="C367" s="46">
        <v>85000</v>
      </c>
      <c r="D367" s="47">
        <v>15</v>
      </c>
      <c r="E367" s="48">
        <f aca="true" t="shared" si="122" ref="E367:E397">IF(D367=0,0,IF(D367&lt;=5,0.25,IF(D367&lt;=10,0.5,IF(D367&lt;=15,0.75,1))))</f>
        <v>0.75</v>
      </c>
      <c r="F367" s="49">
        <f t="shared" si="120"/>
        <v>63750</v>
      </c>
      <c r="G367" s="50">
        <v>11</v>
      </c>
      <c r="H367" s="48">
        <f aca="true" t="shared" si="123" ref="H367:H397">IF(G367=0,0,IF(G367&lt;=5,0.25,IF(G367&lt;=10,0.5,IF(G367&lt;=15,0.75,1))))</f>
        <v>0.75</v>
      </c>
      <c r="I367" s="49">
        <f t="shared" si="121"/>
        <v>63750</v>
      </c>
      <c r="J367" s="50">
        <v>14</v>
      </c>
      <c r="K367" s="48">
        <f aca="true" t="shared" si="124" ref="K367:K397">IF(J367=0,0,IF(J367&lt;=5,0.25,IF(J367&lt;=10,0.5,IF(J367&lt;=15,0.75,1))))</f>
        <v>0.75</v>
      </c>
      <c r="L367" s="49">
        <f aca="true" t="shared" si="125" ref="L367:L397">C367*K367</f>
        <v>63750</v>
      </c>
      <c r="M367" s="49">
        <f aca="true" t="shared" si="126" ref="M367:M397">L367+I367+F367</f>
        <v>191250</v>
      </c>
      <c r="N367" s="49"/>
      <c r="O367" s="49"/>
      <c r="P367" s="49">
        <f aca="true" t="shared" si="127" ref="P367:P397">M367-N367-O367</f>
        <v>191250</v>
      </c>
    </row>
    <row r="368" spans="1:16" s="43" customFormat="1" ht="36.75" customHeight="1">
      <c r="A368" s="44">
        <v>3</v>
      </c>
      <c r="B368" s="37" t="s">
        <v>397</v>
      </c>
      <c r="C368" s="46">
        <v>85000</v>
      </c>
      <c r="D368" s="47">
        <v>15</v>
      </c>
      <c r="E368" s="48">
        <f t="shared" si="122"/>
        <v>0.75</v>
      </c>
      <c r="F368" s="49">
        <f t="shared" si="120"/>
        <v>63750</v>
      </c>
      <c r="G368" s="50">
        <v>20</v>
      </c>
      <c r="H368" s="48">
        <f t="shared" si="123"/>
        <v>1</v>
      </c>
      <c r="I368" s="49">
        <f t="shared" si="121"/>
        <v>85000</v>
      </c>
      <c r="J368" s="50">
        <v>12</v>
      </c>
      <c r="K368" s="48">
        <f t="shared" si="124"/>
        <v>0.75</v>
      </c>
      <c r="L368" s="49">
        <f t="shared" si="125"/>
        <v>63750</v>
      </c>
      <c r="M368" s="49">
        <f t="shared" si="126"/>
        <v>212500</v>
      </c>
      <c r="N368" s="49"/>
      <c r="O368" s="49"/>
      <c r="P368" s="49">
        <f t="shared" si="127"/>
        <v>212500</v>
      </c>
    </row>
    <row r="369" spans="1:16" s="43" customFormat="1" ht="36.75" customHeight="1">
      <c r="A369" s="44">
        <v>4</v>
      </c>
      <c r="B369" s="37" t="s">
        <v>398</v>
      </c>
      <c r="C369" s="46">
        <v>85000</v>
      </c>
      <c r="D369" s="47">
        <v>19</v>
      </c>
      <c r="E369" s="48">
        <f t="shared" si="122"/>
        <v>1</v>
      </c>
      <c r="F369" s="49">
        <f t="shared" si="120"/>
        <v>85000</v>
      </c>
      <c r="G369" s="50">
        <v>9</v>
      </c>
      <c r="H369" s="48">
        <f t="shared" si="123"/>
        <v>0.5</v>
      </c>
      <c r="I369" s="49">
        <f t="shared" si="121"/>
        <v>42500</v>
      </c>
      <c r="J369" s="50">
        <v>17</v>
      </c>
      <c r="K369" s="48">
        <f t="shared" si="124"/>
        <v>1</v>
      </c>
      <c r="L369" s="49">
        <f t="shared" si="125"/>
        <v>85000</v>
      </c>
      <c r="M369" s="49">
        <f t="shared" si="126"/>
        <v>212500</v>
      </c>
      <c r="N369" s="49"/>
      <c r="O369" s="49"/>
      <c r="P369" s="49">
        <f t="shared" si="127"/>
        <v>212500</v>
      </c>
    </row>
    <row r="370" spans="1:16" s="43" customFormat="1" ht="36.75" customHeight="1">
      <c r="A370" s="44">
        <v>5</v>
      </c>
      <c r="B370" s="37" t="s">
        <v>399</v>
      </c>
      <c r="C370" s="46">
        <v>85000</v>
      </c>
      <c r="D370" s="47">
        <v>18</v>
      </c>
      <c r="E370" s="48">
        <f t="shared" si="122"/>
        <v>1</v>
      </c>
      <c r="F370" s="49">
        <f t="shared" si="120"/>
        <v>85000</v>
      </c>
      <c r="G370" s="50">
        <v>15</v>
      </c>
      <c r="H370" s="48">
        <f t="shared" si="123"/>
        <v>0.75</v>
      </c>
      <c r="I370" s="49">
        <f t="shared" si="121"/>
        <v>63750</v>
      </c>
      <c r="J370" s="50">
        <v>20</v>
      </c>
      <c r="K370" s="48">
        <f t="shared" si="124"/>
        <v>1</v>
      </c>
      <c r="L370" s="49">
        <f t="shared" si="125"/>
        <v>85000</v>
      </c>
      <c r="M370" s="49">
        <f t="shared" si="126"/>
        <v>233750</v>
      </c>
      <c r="N370" s="49"/>
      <c r="O370" s="49"/>
      <c r="P370" s="49">
        <f t="shared" si="127"/>
        <v>233750</v>
      </c>
    </row>
    <row r="371" spans="1:16" s="43" customFormat="1" ht="36.75" customHeight="1">
      <c r="A371" s="44">
        <v>6</v>
      </c>
      <c r="B371" s="37" t="s">
        <v>400</v>
      </c>
      <c r="C371" s="46">
        <v>85000</v>
      </c>
      <c r="D371" s="47">
        <v>14</v>
      </c>
      <c r="E371" s="48">
        <f t="shared" si="122"/>
        <v>0.75</v>
      </c>
      <c r="F371" s="49">
        <f t="shared" si="120"/>
        <v>63750</v>
      </c>
      <c r="G371" s="50">
        <v>18</v>
      </c>
      <c r="H371" s="48">
        <f t="shared" si="123"/>
        <v>1</v>
      </c>
      <c r="I371" s="49">
        <f t="shared" si="121"/>
        <v>85000</v>
      </c>
      <c r="J371" s="50">
        <v>18</v>
      </c>
      <c r="K371" s="48">
        <f t="shared" si="124"/>
        <v>1</v>
      </c>
      <c r="L371" s="49">
        <f t="shared" si="125"/>
        <v>85000</v>
      </c>
      <c r="M371" s="49">
        <f t="shared" si="126"/>
        <v>233750</v>
      </c>
      <c r="N371" s="49"/>
      <c r="O371" s="49"/>
      <c r="P371" s="49">
        <f t="shared" si="127"/>
        <v>233750</v>
      </c>
    </row>
    <row r="372" spans="1:16" s="43" customFormat="1" ht="36.75" customHeight="1">
      <c r="A372" s="44">
        <v>7</v>
      </c>
      <c r="B372" s="37" t="s">
        <v>401</v>
      </c>
      <c r="C372" s="46">
        <v>85000</v>
      </c>
      <c r="D372" s="47">
        <v>19</v>
      </c>
      <c r="E372" s="48">
        <f t="shared" si="122"/>
        <v>1</v>
      </c>
      <c r="F372" s="49">
        <f t="shared" si="120"/>
        <v>85000</v>
      </c>
      <c r="G372" s="50">
        <v>21</v>
      </c>
      <c r="H372" s="48">
        <f t="shared" si="123"/>
        <v>1</v>
      </c>
      <c r="I372" s="49">
        <f t="shared" si="121"/>
        <v>85000</v>
      </c>
      <c r="J372" s="50">
        <v>21</v>
      </c>
      <c r="K372" s="48">
        <f t="shared" si="124"/>
        <v>1</v>
      </c>
      <c r="L372" s="49">
        <f t="shared" si="125"/>
        <v>85000</v>
      </c>
      <c r="M372" s="49">
        <f t="shared" si="126"/>
        <v>255000</v>
      </c>
      <c r="N372" s="49"/>
      <c r="O372" s="49"/>
      <c r="P372" s="49">
        <f t="shared" si="127"/>
        <v>255000</v>
      </c>
    </row>
    <row r="373" spans="1:16" s="43" customFormat="1" ht="36.75" customHeight="1">
      <c r="A373" s="44">
        <v>8</v>
      </c>
      <c r="B373" s="37" t="s">
        <v>402</v>
      </c>
      <c r="C373" s="46">
        <v>85000</v>
      </c>
      <c r="D373" s="47">
        <v>13</v>
      </c>
      <c r="E373" s="48">
        <f t="shared" si="122"/>
        <v>0.75</v>
      </c>
      <c r="F373" s="49">
        <f t="shared" si="120"/>
        <v>63750</v>
      </c>
      <c r="G373" s="50">
        <v>12</v>
      </c>
      <c r="H373" s="48">
        <f t="shared" si="123"/>
        <v>0.75</v>
      </c>
      <c r="I373" s="49">
        <f t="shared" si="121"/>
        <v>63750</v>
      </c>
      <c r="J373" s="50">
        <v>20</v>
      </c>
      <c r="K373" s="48">
        <f t="shared" si="124"/>
        <v>1</v>
      </c>
      <c r="L373" s="49">
        <f t="shared" si="125"/>
        <v>85000</v>
      </c>
      <c r="M373" s="49">
        <f t="shared" si="126"/>
        <v>212500</v>
      </c>
      <c r="N373" s="49"/>
      <c r="O373" s="49"/>
      <c r="P373" s="49">
        <f t="shared" si="127"/>
        <v>212500</v>
      </c>
    </row>
    <row r="374" spans="1:16" s="43" customFormat="1" ht="36.75" customHeight="1">
      <c r="A374" s="44">
        <v>9</v>
      </c>
      <c r="B374" s="37" t="s">
        <v>403</v>
      </c>
      <c r="C374" s="46">
        <v>85000</v>
      </c>
      <c r="D374" s="47">
        <v>16</v>
      </c>
      <c r="E374" s="48">
        <f t="shared" si="122"/>
        <v>1</v>
      </c>
      <c r="F374" s="49">
        <f t="shared" si="120"/>
        <v>85000</v>
      </c>
      <c r="G374" s="50">
        <v>10</v>
      </c>
      <c r="H374" s="48">
        <f t="shared" si="123"/>
        <v>0.5</v>
      </c>
      <c r="I374" s="49">
        <f t="shared" si="121"/>
        <v>42500</v>
      </c>
      <c r="J374" s="50">
        <v>17</v>
      </c>
      <c r="K374" s="48">
        <f t="shared" si="124"/>
        <v>1</v>
      </c>
      <c r="L374" s="49">
        <f t="shared" si="125"/>
        <v>85000</v>
      </c>
      <c r="M374" s="49">
        <f t="shared" si="126"/>
        <v>212500</v>
      </c>
      <c r="N374" s="49"/>
      <c r="O374" s="49"/>
      <c r="P374" s="49">
        <f t="shared" si="127"/>
        <v>212500</v>
      </c>
    </row>
    <row r="375" spans="1:16" s="43" customFormat="1" ht="36.75" customHeight="1">
      <c r="A375" s="44">
        <v>10</v>
      </c>
      <c r="B375" s="37" t="s">
        <v>404</v>
      </c>
      <c r="C375" s="46">
        <v>85000</v>
      </c>
      <c r="D375" s="47">
        <v>16</v>
      </c>
      <c r="E375" s="48">
        <f t="shared" si="122"/>
        <v>1</v>
      </c>
      <c r="F375" s="49">
        <f t="shared" si="120"/>
        <v>85000</v>
      </c>
      <c r="G375" s="50">
        <v>19</v>
      </c>
      <c r="H375" s="48">
        <f t="shared" si="123"/>
        <v>1</v>
      </c>
      <c r="I375" s="49">
        <f t="shared" si="121"/>
        <v>85000</v>
      </c>
      <c r="J375" s="50">
        <v>19</v>
      </c>
      <c r="K375" s="48">
        <f t="shared" si="124"/>
        <v>1</v>
      </c>
      <c r="L375" s="49">
        <f t="shared" si="125"/>
        <v>85000</v>
      </c>
      <c r="M375" s="49">
        <f t="shared" si="126"/>
        <v>255000</v>
      </c>
      <c r="N375" s="49"/>
      <c r="O375" s="49"/>
      <c r="P375" s="49">
        <f t="shared" si="127"/>
        <v>255000</v>
      </c>
    </row>
    <row r="376" spans="1:16" s="43" customFormat="1" ht="36.75" customHeight="1">
      <c r="A376" s="44">
        <v>11</v>
      </c>
      <c r="B376" s="37" t="s">
        <v>405</v>
      </c>
      <c r="C376" s="46">
        <v>85000</v>
      </c>
      <c r="D376" s="47">
        <v>6</v>
      </c>
      <c r="E376" s="48">
        <f t="shared" si="122"/>
        <v>0.5</v>
      </c>
      <c r="F376" s="49">
        <f t="shared" si="120"/>
        <v>42500</v>
      </c>
      <c r="G376" s="50">
        <v>9</v>
      </c>
      <c r="H376" s="48">
        <f t="shared" si="123"/>
        <v>0.5</v>
      </c>
      <c r="I376" s="49">
        <f t="shared" si="121"/>
        <v>42500</v>
      </c>
      <c r="J376" s="50">
        <v>5</v>
      </c>
      <c r="K376" s="48">
        <f t="shared" si="124"/>
        <v>0.25</v>
      </c>
      <c r="L376" s="49">
        <f t="shared" si="125"/>
        <v>21250</v>
      </c>
      <c r="M376" s="49">
        <f t="shared" si="126"/>
        <v>106250</v>
      </c>
      <c r="N376" s="49"/>
      <c r="O376" s="49"/>
      <c r="P376" s="49">
        <f t="shared" si="127"/>
        <v>106250</v>
      </c>
    </row>
    <row r="377" spans="1:16" s="43" customFormat="1" ht="36.75" customHeight="1">
      <c r="A377" s="44">
        <v>12</v>
      </c>
      <c r="B377" s="37" t="s">
        <v>406</v>
      </c>
      <c r="C377" s="46">
        <v>85000</v>
      </c>
      <c r="D377" s="47">
        <v>16</v>
      </c>
      <c r="E377" s="48">
        <f t="shared" si="122"/>
        <v>1</v>
      </c>
      <c r="F377" s="49">
        <f t="shared" si="120"/>
        <v>85000</v>
      </c>
      <c r="G377" s="50">
        <v>20</v>
      </c>
      <c r="H377" s="48">
        <f t="shared" si="123"/>
        <v>1</v>
      </c>
      <c r="I377" s="49">
        <f t="shared" si="121"/>
        <v>85000</v>
      </c>
      <c r="J377" s="50">
        <v>17</v>
      </c>
      <c r="K377" s="48">
        <f t="shared" si="124"/>
        <v>1</v>
      </c>
      <c r="L377" s="49">
        <f t="shared" si="125"/>
        <v>85000</v>
      </c>
      <c r="M377" s="49">
        <f t="shared" si="126"/>
        <v>255000</v>
      </c>
      <c r="N377" s="49"/>
      <c r="O377" s="49"/>
      <c r="P377" s="49">
        <f t="shared" si="127"/>
        <v>255000</v>
      </c>
    </row>
    <row r="378" spans="1:16" s="43" customFormat="1" ht="36.75" customHeight="1">
      <c r="A378" s="44">
        <v>13</v>
      </c>
      <c r="B378" s="37" t="s">
        <v>407</v>
      </c>
      <c r="C378" s="46">
        <v>85000</v>
      </c>
      <c r="D378" s="47">
        <v>19</v>
      </c>
      <c r="E378" s="48">
        <f t="shared" si="122"/>
        <v>1</v>
      </c>
      <c r="F378" s="49">
        <f t="shared" si="120"/>
        <v>85000</v>
      </c>
      <c r="G378" s="50">
        <v>19</v>
      </c>
      <c r="H378" s="48">
        <f t="shared" si="123"/>
        <v>1</v>
      </c>
      <c r="I378" s="49">
        <f t="shared" si="121"/>
        <v>85000</v>
      </c>
      <c r="J378" s="50">
        <v>21</v>
      </c>
      <c r="K378" s="48">
        <f t="shared" si="124"/>
        <v>1</v>
      </c>
      <c r="L378" s="49">
        <f t="shared" si="125"/>
        <v>85000</v>
      </c>
      <c r="M378" s="49">
        <f t="shared" si="126"/>
        <v>255000</v>
      </c>
      <c r="N378" s="49"/>
      <c r="O378" s="49"/>
      <c r="P378" s="49">
        <f t="shared" si="127"/>
        <v>255000</v>
      </c>
    </row>
    <row r="379" spans="1:16" s="43" customFormat="1" ht="36.75" customHeight="1">
      <c r="A379" s="44">
        <v>14</v>
      </c>
      <c r="B379" s="37" t="s">
        <v>408</v>
      </c>
      <c r="C379" s="46">
        <v>85000</v>
      </c>
      <c r="D379" s="47">
        <v>16</v>
      </c>
      <c r="E379" s="48">
        <f t="shared" si="122"/>
        <v>1</v>
      </c>
      <c r="F379" s="49">
        <f t="shared" si="120"/>
        <v>85000</v>
      </c>
      <c r="G379" s="50">
        <v>17</v>
      </c>
      <c r="H379" s="48">
        <f t="shared" si="123"/>
        <v>1</v>
      </c>
      <c r="I379" s="49">
        <f t="shared" si="121"/>
        <v>85000</v>
      </c>
      <c r="J379" s="50">
        <v>12</v>
      </c>
      <c r="K379" s="48">
        <f t="shared" si="124"/>
        <v>0.75</v>
      </c>
      <c r="L379" s="49">
        <f t="shared" si="125"/>
        <v>63750</v>
      </c>
      <c r="M379" s="49">
        <f t="shared" si="126"/>
        <v>233750</v>
      </c>
      <c r="N379" s="49"/>
      <c r="O379" s="49"/>
      <c r="P379" s="49">
        <f t="shared" si="127"/>
        <v>233750</v>
      </c>
    </row>
    <row r="380" spans="1:16" s="43" customFormat="1" ht="36.75" customHeight="1">
      <c r="A380" s="44">
        <v>15</v>
      </c>
      <c r="B380" s="37" t="s">
        <v>409</v>
      </c>
      <c r="C380" s="46">
        <v>85000</v>
      </c>
      <c r="D380" s="47">
        <v>15</v>
      </c>
      <c r="E380" s="48">
        <f t="shared" si="122"/>
        <v>0.75</v>
      </c>
      <c r="F380" s="49">
        <f t="shared" si="120"/>
        <v>63750</v>
      </c>
      <c r="G380" s="50">
        <v>20</v>
      </c>
      <c r="H380" s="48">
        <f t="shared" si="123"/>
        <v>1</v>
      </c>
      <c r="I380" s="49">
        <f t="shared" si="121"/>
        <v>85000</v>
      </c>
      <c r="J380" s="50">
        <v>20</v>
      </c>
      <c r="K380" s="48">
        <f t="shared" si="124"/>
        <v>1</v>
      </c>
      <c r="L380" s="49">
        <f t="shared" si="125"/>
        <v>85000</v>
      </c>
      <c r="M380" s="49">
        <f t="shared" si="126"/>
        <v>233750</v>
      </c>
      <c r="N380" s="49"/>
      <c r="O380" s="49"/>
      <c r="P380" s="49">
        <f t="shared" si="127"/>
        <v>233750</v>
      </c>
    </row>
    <row r="381" spans="1:16" s="43" customFormat="1" ht="36.75" customHeight="1">
      <c r="A381" s="44">
        <v>16</v>
      </c>
      <c r="B381" s="37" t="s">
        <v>410</v>
      </c>
      <c r="C381" s="46">
        <v>85000</v>
      </c>
      <c r="D381" s="47">
        <v>14</v>
      </c>
      <c r="E381" s="48">
        <f t="shared" si="122"/>
        <v>0.75</v>
      </c>
      <c r="F381" s="49">
        <f t="shared" si="120"/>
        <v>63750</v>
      </c>
      <c r="G381" s="50">
        <v>21</v>
      </c>
      <c r="H381" s="48">
        <f t="shared" si="123"/>
        <v>1</v>
      </c>
      <c r="I381" s="49">
        <f t="shared" si="121"/>
        <v>85000</v>
      </c>
      <c r="J381" s="50">
        <v>20</v>
      </c>
      <c r="K381" s="48">
        <f t="shared" si="124"/>
        <v>1</v>
      </c>
      <c r="L381" s="49">
        <f t="shared" si="125"/>
        <v>85000</v>
      </c>
      <c r="M381" s="49">
        <f t="shared" si="126"/>
        <v>233750</v>
      </c>
      <c r="N381" s="49"/>
      <c r="O381" s="49"/>
      <c r="P381" s="49">
        <f t="shared" si="127"/>
        <v>233750</v>
      </c>
    </row>
    <row r="382" spans="1:16" s="43" customFormat="1" ht="36.75" customHeight="1">
      <c r="A382" s="44">
        <v>17</v>
      </c>
      <c r="B382" s="37" t="s">
        <v>411</v>
      </c>
      <c r="C382" s="46">
        <v>85000</v>
      </c>
      <c r="D382" s="47">
        <v>9</v>
      </c>
      <c r="E382" s="48">
        <f t="shared" si="122"/>
        <v>0.5</v>
      </c>
      <c r="F382" s="49">
        <f t="shared" si="120"/>
        <v>42500</v>
      </c>
      <c r="G382" s="50">
        <v>20</v>
      </c>
      <c r="H382" s="48">
        <f t="shared" si="123"/>
        <v>1</v>
      </c>
      <c r="I382" s="49">
        <f t="shared" si="121"/>
        <v>85000</v>
      </c>
      <c r="J382" s="50">
        <v>20</v>
      </c>
      <c r="K382" s="48">
        <f t="shared" si="124"/>
        <v>1</v>
      </c>
      <c r="L382" s="49">
        <f t="shared" si="125"/>
        <v>85000</v>
      </c>
      <c r="M382" s="49">
        <f t="shared" si="126"/>
        <v>212500</v>
      </c>
      <c r="N382" s="49"/>
      <c r="O382" s="49"/>
      <c r="P382" s="49">
        <f t="shared" si="127"/>
        <v>212500</v>
      </c>
    </row>
    <row r="383" spans="1:16" s="43" customFormat="1" ht="36.75" customHeight="1">
      <c r="A383" s="44">
        <v>18</v>
      </c>
      <c r="B383" s="37" t="s">
        <v>412</v>
      </c>
      <c r="C383" s="46">
        <v>85000</v>
      </c>
      <c r="D383" s="47">
        <v>14</v>
      </c>
      <c r="E383" s="48">
        <f t="shared" si="122"/>
        <v>0.75</v>
      </c>
      <c r="F383" s="49">
        <f t="shared" si="120"/>
        <v>63750</v>
      </c>
      <c r="G383" s="50">
        <v>21</v>
      </c>
      <c r="H383" s="48">
        <f t="shared" si="123"/>
        <v>1</v>
      </c>
      <c r="I383" s="49">
        <f t="shared" si="121"/>
        <v>85000</v>
      </c>
      <c r="J383" s="50">
        <v>19</v>
      </c>
      <c r="K383" s="48">
        <f t="shared" si="124"/>
        <v>1</v>
      </c>
      <c r="L383" s="49">
        <f t="shared" si="125"/>
        <v>85000</v>
      </c>
      <c r="M383" s="49">
        <f t="shared" si="126"/>
        <v>233750</v>
      </c>
      <c r="N383" s="49"/>
      <c r="O383" s="49"/>
      <c r="P383" s="49">
        <f t="shared" si="127"/>
        <v>233750</v>
      </c>
    </row>
    <row r="384" spans="1:16" s="43" customFormat="1" ht="36.75" customHeight="1">
      <c r="A384" s="44">
        <v>19</v>
      </c>
      <c r="B384" s="37" t="s">
        <v>413</v>
      </c>
      <c r="C384" s="46">
        <v>85000</v>
      </c>
      <c r="D384" s="47">
        <v>14</v>
      </c>
      <c r="E384" s="48">
        <f t="shared" si="122"/>
        <v>0.75</v>
      </c>
      <c r="F384" s="49">
        <f t="shared" si="120"/>
        <v>63750</v>
      </c>
      <c r="G384" s="50">
        <v>16</v>
      </c>
      <c r="H384" s="48">
        <f t="shared" si="123"/>
        <v>1</v>
      </c>
      <c r="I384" s="49">
        <f t="shared" si="121"/>
        <v>85000</v>
      </c>
      <c r="J384" s="50">
        <v>20</v>
      </c>
      <c r="K384" s="48">
        <f t="shared" si="124"/>
        <v>1</v>
      </c>
      <c r="L384" s="49">
        <f t="shared" si="125"/>
        <v>85000</v>
      </c>
      <c r="M384" s="49">
        <f t="shared" si="126"/>
        <v>233750</v>
      </c>
      <c r="N384" s="49"/>
      <c r="O384" s="49"/>
      <c r="P384" s="49">
        <f t="shared" si="127"/>
        <v>233750</v>
      </c>
    </row>
    <row r="385" spans="1:16" s="43" customFormat="1" ht="36.75" customHeight="1">
      <c r="A385" s="44">
        <v>20</v>
      </c>
      <c r="B385" s="37" t="s">
        <v>414</v>
      </c>
      <c r="C385" s="46">
        <v>85000</v>
      </c>
      <c r="D385" s="47">
        <v>12</v>
      </c>
      <c r="E385" s="48">
        <f t="shared" si="122"/>
        <v>0.75</v>
      </c>
      <c r="F385" s="49">
        <f t="shared" si="120"/>
        <v>63750</v>
      </c>
      <c r="G385" s="50">
        <v>21</v>
      </c>
      <c r="H385" s="48">
        <f t="shared" si="123"/>
        <v>1</v>
      </c>
      <c r="I385" s="49">
        <f t="shared" si="121"/>
        <v>85000</v>
      </c>
      <c r="J385" s="50">
        <v>14</v>
      </c>
      <c r="K385" s="48">
        <f t="shared" si="124"/>
        <v>0.75</v>
      </c>
      <c r="L385" s="49">
        <f t="shared" si="125"/>
        <v>63750</v>
      </c>
      <c r="M385" s="49">
        <f t="shared" si="126"/>
        <v>212500</v>
      </c>
      <c r="N385" s="49"/>
      <c r="O385" s="49"/>
      <c r="P385" s="49">
        <f t="shared" si="127"/>
        <v>212500</v>
      </c>
    </row>
    <row r="386" spans="1:16" s="43" customFormat="1" ht="36.75" customHeight="1">
      <c r="A386" s="44">
        <v>21</v>
      </c>
      <c r="B386" s="37" t="s">
        <v>415</v>
      </c>
      <c r="C386" s="46">
        <v>85000</v>
      </c>
      <c r="D386" s="47">
        <v>18</v>
      </c>
      <c r="E386" s="48">
        <f t="shared" si="122"/>
        <v>1</v>
      </c>
      <c r="F386" s="49">
        <f t="shared" si="120"/>
        <v>85000</v>
      </c>
      <c r="G386" s="50">
        <v>21</v>
      </c>
      <c r="H386" s="48">
        <f t="shared" si="123"/>
        <v>1</v>
      </c>
      <c r="I386" s="49">
        <f t="shared" si="121"/>
        <v>85000</v>
      </c>
      <c r="J386" s="50">
        <v>18</v>
      </c>
      <c r="K386" s="48">
        <f t="shared" si="124"/>
        <v>1</v>
      </c>
      <c r="L386" s="49">
        <f t="shared" si="125"/>
        <v>85000</v>
      </c>
      <c r="M386" s="49">
        <f t="shared" si="126"/>
        <v>255000</v>
      </c>
      <c r="N386" s="49"/>
      <c r="O386" s="49"/>
      <c r="P386" s="49">
        <f t="shared" si="127"/>
        <v>255000</v>
      </c>
    </row>
    <row r="387" spans="1:16" s="43" customFormat="1" ht="36.75" customHeight="1">
      <c r="A387" s="44">
        <v>22</v>
      </c>
      <c r="B387" s="37" t="s">
        <v>416</v>
      </c>
      <c r="C387" s="46">
        <v>85000</v>
      </c>
      <c r="D387" s="47">
        <v>19</v>
      </c>
      <c r="E387" s="48">
        <f t="shared" si="122"/>
        <v>1</v>
      </c>
      <c r="F387" s="49">
        <f t="shared" si="120"/>
        <v>85000</v>
      </c>
      <c r="G387" s="50">
        <v>19</v>
      </c>
      <c r="H387" s="48">
        <f t="shared" si="123"/>
        <v>1</v>
      </c>
      <c r="I387" s="49">
        <f t="shared" si="121"/>
        <v>85000</v>
      </c>
      <c r="J387" s="50">
        <v>20</v>
      </c>
      <c r="K387" s="48">
        <f t="shared" si="124"/>
        <v>1</v>
      </c>
      <c r="L387" s="49">
        <f t="shared" si="125"/>
        <v>85000</v>
      </c>
      <c r="M387" s="49">
        <f t="shared" si="126"/>
        <v>255000</v>
      </c>
      <c r="N387" s="49"/>
      <c r="O387" s="49"/>
      <c r="P387" s="49">
        <f t="shared" si="127"/>
        <v>255000</v>
      </c>
    </row>
    <row r="388" spans="1:16" s="43" customFormat="1" ht="36.75" customHeight="1">
      <c r="A388" s="44">
        <v>23</v>
      </c>
      <c r="B388" s="37" t="s">
        <v>417</v>
      </c>
      <c r="C388" s="46">
        <v>85000</v>
      </c>
      <c r="D388" s="47">
        <v>19</v>
      </c>
      <c r="E388" s="48">
        <f t="shared" si="122"/>
        <v>1</v>
      </c>
      <c r="F388" s="49">
        <f t="shared" si="120"/>
        <v>85000</v>
      </c>
      <c r="G388" s="50">
        <v>18</v>
      </c>
      <c r="H388" s="48">
        <f t="shared" si="123"/>
        <v>1</v>
      </c>
      <c r="I388" s="49">
        <f t="shared" si="121"/>
        <v>85000</v>
      </c>
      <c r="J388" s="50">
        <v>20</v>
      </c>
      <c r="K388" s="48">
        <f t="shared" si="124"/>
        <v>1</v>
      </c>
      <c r="L388" s="49">
        <f t="shared" si="125"/>
        <v>85000</v>
      </c>
      <c r="M388" s="49">
        <f t="shared" si="126"/>
        <v>255000</v>
      </c>
      <c r="N388" s="49"/>
      <c r="O388" s="49"/>
      <c r="P388" s="49">
        <f t="shared" si="127"/>
        <v>255000</v>
      </c>
    </row>
    <row r="389" spans="1:16" s="43" customFormat="1" ht="36.75" customHeight="1">
      <c r="A389" s="44">
        <v>24</v>
      </c>
      <c r="B389" s="37" t="s">
        <v>418</v>
      </c>
      <c r="C389" s="46">
        <v>85000</v>
      </c>
      <c r="D389" s="42">
        <v>9</v>
      </c>
      <c r="E389" s="48">
        <f t="shared" si="122"/>
        <v>0.5</v>
      </c>
      <c r="F389" s="49">
        <f t="shared" si="120"/>
        <v>42500</v>
      </c>
      <c r="G389" s="50">
        <v>20</v>
      </c>
      <c r="H389" s="48">
        <f t="shared" si="123"/>
        <v>1</v>
      </c>
      <c r="I389" s="49">
        <f t="shared" si="121"/>
        <v>85000</v>
      </c>
      <c r="J389" s="50">
        <v>19</v>
      </c>
      <c r="K389" s="48">
        <f t="shared" si="124"/>
        <v>1</v>
      </c>
      <c r="L389" s="49">
        <f t="shared" si="125"/>
        <v>85000</v>
      </c>
      <c r="M389" s="49">
        <f t="shared" si="126"/>
        <v>212500</v>
      </c>
      <c r="N389" s="49"/>
      <c r="O389" s="49"/>
      <c r="P389" s="49">
        <f t="shared" si="127"/>
        <v>212500</v>
      </c>
    </row>
    <row r="390" spans="1:16" s="43" customFormat="1" ht="36.75" customHeight="1">
      <c r="A390" s="44">
        <v>25</v>
      </c>
      <c r="B390" s="37" t="s">
        <v>419</v>
      </c>
      <c r="C390" s="46">
        <v>85000</v>
      </c>
      <c r="D390" s="47">
        <v>17</v>
      </c>
      <c r="E390" s="48">
        <f t="shared" si="122"/>
        <v>1</v>
      </c>
      <c r="F390" s="49">
        <f t="shared" si="120"/>
        <v>85000</v>
      </c>
      <c r="G390" s="50">
        <v>21</v>
      </c>
      <c r="H390" s="48">
        <f t="shared" si="123"/>
        <v>1</v>
      </c>
      <c r="I390" s="49">
        <f t="shared" si="121"/>
        <v>85000</v>
      </c>
      <c r="J390" s="50">
        <v>21</v>
      </c>
      <c r="K390" s="48">
        <f t="shared" si="124"/>
        <v>1</v>
      </c>
      <c r="L390" s="49">
        <f t="shared" si="125"/>
        <v>85000</v>
      </c>
      <c r="M390" s="49">
        <f t="shared" si="126"/>
        <v>255000</v>
      </c>
      <c r="N390" s="49"/>
      <c r="O390" s="49"/>
      <c r="P390" s="49">
        <f t="shared" si="127"/>
        <v>255000</v>
      </c>
    </row>
    <row r="391" spans="1:16" s="43" customFormat="1" ht="36.75" customHeight="1">
      <c r="A391" s="44">
        <v>26</v>
      </c>
      <c r="B391" s="37" t="s">
        <v>420</v>
      </c>
      <c r="C391" s="46">
        <v>85000</v>
      </c>
      <c r="D391" s="47">
        <v>16</v>
      </c>
      <c r="E391" s="48">
        <f t="shared" si="122"/>
        <v>1</v>
      </c>
      <c r="F391" s="49">
        <f t="shared" si="120"/>
        <v>85000</v>
      </c>
      <c r="G391" s="50">
        <v>21</v>
      </c>
      <c r="H391" s="48">
        <f t="shared" si="123"/>
        <v>1</v>
      </c>
      <c r="I391" s="49">
        <f t="shared" si="121"/>
        <v>85000</v>
      </c>
      <c r="J391" s="50">
        <v>21</v>
      </c>
      <c r="K391" s="48">
        <f t="shared" si="124"/>
        <v>1</v>
      </c>
      <c r="L391" s="49">
        <f t="shared" si="125"/>
        <v>85000</v>
      </c>
      <c r="M391" s="49">
        <f t="shared" si="126"/>
        <v>255000</v>
      </c>
      <c r="N391" s="49"/>
      <c r="O391" s="49"/>
      <c r="P391" s="49">
        <f t="shared" si="127"/>
        <v>255000</v>
      </c>
    </row>
    <row r="392" spans="1:16" s="43" customFormat="1" ht="36.75" customHeight="1">
      <c r="A392" s="44">
        <v>27</v>
      </c>
      <c r="B392" s="37" t="s">
        <v>421</v>
      </c>
      <c r="C392" s="46">
        <v>85000</v>
      </c>
      <c r="D392" s="47">
        <v>16</v>
      </c>
      <c r="E392" s="48">
        <f t="shared" si="122"/>
        <v>1</v>
      </c>
      <c r="F392" s="49">
        <f t="shared" si="120"/>
        <v>85000</v>
      </c>
      <c r="G392" s="50">
        <v>19</v>
      </c>
      <c r="H392" s="48">
        <f t="shared" si="123"/>
        <v>1</v>
      </c>
      <c r="I392" s="49">
        <f t="shared" si="121"/>
        <v>85000</v>
      </c>
      <c r="J392" s="50">
        <v>21</v>
      </c>
      <c r="K392" s="48">
        <f t="shared" si="124"/>
        <v>1</v>
      </c>
      <c r="L392" s="49">
        <f t="shared" si="125"/>
        <v>85000</v>
      </c>
      <c r="M392" s="49">
        <f t="shared" si="126"/>
        <v>255000</v>
      </c>
      <c r="N392" s="49"/>
      <c r="O392" s="49"/>
      <c r="P392" s="49">
        <f t="shared" si="127"/>
        <v>255000</v>
      </c>
    </row>
    <row r="393" spans="1:16" s="43" customFormat="1" ht="36.75" customHeight="1">
      <c r="A393" s="44">
        <v>28</v>
      </c>
      <c r="B393" s="37" t="s">
        <v>422</v>
      </c>
      <c r="C393" s="46">
        <v>85000</v>
      </c>
      <c r="D393" s="47">
        <v>15</v>
      </c>
      <c r="E393" s="48">
        <f t="shared" si="122"/>
        <v>0.75</v>
      </c>
      <c r="F393" s="49">
        <f t="shared" si="120"/>
        <v>63750</v>
      </c>
      <c r="G393" s="50">
        <v>19</v>
      </c>
      <c r="H393" s="48">
        <f t="shared" si="123"/>
        <v>1</v>
      </c>
      <c r="I393" s="49">
        <f t="shared" si="121"/>
        <v>85000</v>
      </c>
      <c r="J393" s="50">
        <v>15</v>
      </c>
      <c r="K393" s="48">
        <f t="shared" si="124"/>
        <v>0.75</v>
      </c>
      <c r="L393" s="49">
        <f t="shared" si="125"/>
        <v>63750</v>
      </c>
      <c r="M393" s="49">
        <f t="shared" si="126"/>
        <v>212500</v>
      </c>
      <c r="N393" s="49"/>
      <c r="O393" s="49"/>
      <c r="P393" s="49">
        <f t="shared" si="127"/>
        <v>212500</v>
      </c>
    </row>
    <row r="394" spans="1:16" s="43" customFormat="1" ht="36.75" customHeight="1">
      <c r="A394" s="44">
        <v>29</v>
      </c>
      <c r="B394" s="37" t="s">
        <v>423</v>
      </c>
      <c r="C394" s="46">
        <v>85000</v>
      </c>
      <c r="D394" s="47">
        <v>16</v>
      </c>
      <c r="E394" s="48">
        <f t="shared" si="122"/>
        <v>1</v>
      </c>
      <c r="F394" s="49">
        <f t="shared" si="120"/>
        <v>85000</v>
      </c>
      <c r="G394" s="50">
        <v>17</v>
      </c>
      <c r="H394" s="48">
        <f t="shared" si="123"/>
        <v>1</v>
      </c>
      <c r="I394" s="49">
        <f t="shared" si="121"/>
        <v>85000</v>
      </c>
      <c r="J394" s="50">
        <v>17</v>
      </c>
      <c r="K394" s="48">
        <f t="shared" si="124"/>
        <v>1</v>
      </c>
      <c r="L394" s="49">
        <f t="shared" si="125"/>
        <v>85000</v>
      </c>
      <c r="M394" s="49">
        <f t="shared" si="126"/>
        <v>255000</v>
      </c>
      <c r="N394" s="49"/>
      <c r="O394" s="49"/>
      <c r="P394" s="49">
        <f t="shared" si="127"/>
        <v>255000</v>
      </c>
    </row>
    <row r="395" spans="1:16" s="43" customFormat="1" ht="36.75" customHeight="1">
      <c r="A395" s="44">
        <v>30</v>
      </c>
      <c r="B395" s="37" t="s">
        <v>424</v>
      </c>
      <c r="C395" s="46">
        <v>85000</v>
      </c>
      <c r="D395" s="47">
        <v>16</v>
      </c>
      <c r="E395" s="48">
        <f t="shared" si="122"/>
        <v>1</v>
      </c>
      <c r="F395" s="49">
        <f t="shared" si="120"/>
        <v>85000</v>
      </c>
      <c r="G395" s="50">
        <v>13</v>
      </c>
      <c r="H395" s="48">
        <f t="shared" si="123"/>
        <v>0.75</v>
      </c>
      <c r="I395" s="49">
        <f t="shared" si="121"/>
        <v>63750</v>
      </c>
      <c r="J395" s="50">
        <v>20</v>
      </c>
      <c r="K395" s="48">
        <f t="shared" si="124"/>
        <v>1</v>
      </c>
      <c r="L395" s="49">
        <f t="shared" si="125"/>
        <v>85000</v>
      </c>
      <c r="M395" s="49">
        <f t="shared" si="126"/>
        <v>233750</v>
      </c>
      <c r="N395" s="49"/>
      <c r="O395" s="49"/>
      <c r="P395" s="49">
        <f t="shared" si="127"/>
        <v>233750</v>
      </c>
    </row>
    <row r="396" spans="1:16" s="43" customFormat="1" ht="36.75" customHeight="1">
      <c r="A396" s="44">
        <v>31</v>
      </c>
      <c r="B396" s="37" t="s">
        <v>425</v>
      </c>
      <c r="C396" s="46">
        <v>85000</v>
      </c>
      <c r="D396" s="47">
        <v>18</v>
      </c>
      <c r="E396" s="48">
        <f t="shared" si="122"/>
        <v>1</v>
      </c>
      <c r="F396" s="49">
        <f t="shared" si="120"/>
        <v>85000</v>
      </c>
      <c r="G396" s="50">
        <v>14</v>
      </c>
      <c r="H396" s="48">
        <f t="shared" si="123"/>
        <v>0.75</v>
      </c>
      <c r="I396" s="49">
        <f t="shared" si="121"/>
        <v>63750</v>
      </c>
      <c r="J396" s="50">
        <v>21</v>
      </c>
      <c r="K396" s="48">
        <f t="shared" si="124"/>
        <v>1</v>
      </c>
      <c r="L396" s="49">
        <f t="shared" si="125"/>
        <v>85000</v>
      </c>
      <c r="M396" s="49">
        <f t="shared" si="126"/>
        <v>233750</v>
      </c>
      <c r="N396" s="49"/>
      <c r="O396" s="49"/>
      <c r="P396" s="49">
        <f t="shared" si="127"/>
        <v>233750</v>
      </c>
    </row>
    <row r="397" spans="1:16" s="43" customFormat="1" ht="36.75" customHeight="1">
      <c r="A397" s="44">
        <v>32</v>
      </c>
      <c r="B397" s="37" t="s">
        <v>161</v>
      </c>
      <c r="C397" s="46">
        <v>85000</v>
      </c>
      <c r="D397" s="47">
        <v>16</v>
      </c>
      <c r="E397" s="48">
        <f t="shared" si="122"/>
        <v>1</v>
      </c>
      <c r="F397" s="49">
        <f t="shared" si="120"/>
        <v>85000</v>
      </c>
      <c r="G397" s="50">
        <v>14</v>
      </c>
      <c r="H397" s="48">
        <f t="shared" si="123"/>
        <v>0.75</v>
      </c>
      <c r="I397" s="49">
        <f t="shared" si="121"/>
        <v>63750</v>
      </c>
      <c r="J397" s="50">
        <v>18</v>
      </c>
      <c r="K397" s="48">
        <f t="shared" si="124"/>
        <v>1</v>
      </c>
      <c r="L397" s="49">
        <f t="shared" si="125"/>
        <v>85000</v>
      </c>
      <c r="M397" s="49">
        <f t="shared" si="126"/>
        <v>233750</v>
      </c>
      <c r="N397" s="49"/>
      <c r="O397" s="49"/>
      <c r="P397" s="49">
        <f t="shared" si="127"/>
        <v>233750</v>
      </c>
    </row>
    <row r="398" spans="1:16" s="43" customFormat="1" ht="36.75" customHeight="1">
      <c r="A398" s="40">
        <v>16</v>
      </c>
      <c r="B398" s="41" t="s">
        <v>63</v>
      </c>
      <c r="C398" s="42"/>
      <c r="D398" s="42"/>
      <c r="E398" s="42"/>
      <c r="F398" s="42">
        <f>SUM(F399:F431)</f>
        <v>2422500</v>
      </c>
      <c r="G398" s="42"/>
      <c r="H398" s="42"/>
      <c r="I398" s="42">
        <f>SUM(I399:I431)</f>
        <v>2720000</v>
      </c>
      <c r="J398" s="42"/>
      <c r="K398" s="42"/>
      <c r="L398" s="42">
        <f>SUM(L399:L431)</f>
        <v>2635000</v>
      </c>
      <c r="M398" s="42">
        <f>SUM(M399:M431)</f>
        <v>7777500</v>
      </c>
      <c r="N398" s="42">
        <f>SUM(N399:N431)</f>
        <v>0</v>
      </c>
      <c r="O398" s="42">
        <f>SUM(O399:O431)</f>
        <v>0</v>
      </c>
      <c r="P398" s="42">
        <f>SUM(P399:P431)</f>
        <v>7777500</v>
      </c>
    </row>
    <row r="399" spans="1:16" s="43" customFormat="1" ht="36.75" customHeight="1">
      <c r="A399" s="44">
        <v>1</v>
      </c>
      <c r="B399" s="53" t="s">
        <v>426</v>
      </c>
      <c r="C399" s="46">
        <v>85000</v>
      </c>
      <c r="D399" s="47">
        <v>16</v>
      </c>
      <c r="E399" s="48">
        <f>IF(D399=0,0,IF(D399&lt;=5,0.25,IF(D399&lt;=10,0.5,IF(D399&lt;=15,0.75,1))))</f>
        <v>1</v>
      </c>
      <c r="F399" s="49">
        <f aca="true" t="shared" si="128" ref="F399:F431">C399*E399</f>
        <v>85000</v>
      </c>
      <c r="G399" s="50">
        <v>18</v>
      </c>
      <c r="H399" s="48">
        <f>IF(G399=0,0,IF(G399&lt;=5,0.25,IF(G399&lt;=10,0.5,IF(G399&lt;=15,0.75,1))))</f>
        <v>1</v>
      </c>
      <c r="I399" s="49">
        <f aca="true" t="shared" si="129" ref="I399:I431">C399*H399</f>
        <v>85000</v>
      </c>
      <c r="J399" s="50">
        <v>17</v>
      </c>
      <c r="K399" s="48">
        <f>IF(J399=0,0,IF(J399&lt;=5,0.25,IF(J399&lt;=10,0.5,IF(J399&lt;=15,0.75,1))))</f>
        <v>1</v>
      </c>
      <c r="L399" s="49">
        <f>C399*K399</f>
        <v>85000</v>
      </c>
      <c r="M399" s="49">
        <f>L399+I399+F399</f>
        <v>255000</v>
      </c>
      <c r="N399" s="49"/>
      <c r="O399" s="49"/>
      <c r="P399" s="49">
        <f>M399-N399-O399</f>
        <v>255000</v>
      </c>
    </row>
    <row r="400" spans="1:16" s="43" customFormat="1" ht="36.75" customHeight="1">
      <c r="A400" s="44">
        <v>2</v>
      </c>
      <c r="B400" s="53" t="s">
        <v>427</v>
      </c>
      <c r="C400" s="46">
        <v>85000</v>
      </c>
      <c r="D400" s="47">
        <v>17</v>
      </c>
      <c r="E400" s="48">
        <f aca="true" t="shared" si="130" ref="E400:E431">IF(D400=0,0,IF(D400&lt;=5,0.25,IF(D400&lt;=10,0.5,IF(D400&lt;=15,0.75,1))))</f>
        <v>1</v>
      </c>
      <c r="F400" s="49">
        <f t="shared" si="128"/>
        <v>85000</v>
      </c>
      <c r="G400" s="50">
        <v>19</v>
      </c>
      <c r="H400" s="48">
        <f aca="true" t="shared" si="131" ref="H400:H431">IF(G400=0,0,IF(G400&lt;=5,0.25,IF(G400&lt;=10,0.5,IF(G400&lt;=15,0.75,1))))</f>
        <v>1</v>
      </c>
      <c r="I400" s="49">
        <f t="shared" si="129"/>
        <v>85000</v>
      </c>
      <c r="J400" s="50">
        <v>20</v>
      </c>
      <c r="K400" s="48">
        <f aca="true" t="shared" si="132" ref="K400:K431">IF(J400=0,0,IF(J400&lt;=5,0.25,IF(J400&lt;=10,0.5,IF(J400&lt;=15,0.75,1))))</f>
        <v>1</v>
      </c>
      <c r="L400" s="49">
        <f aca="true" t="shared" si="133" ref="L400:L431">C400*K400</f>
        <v>85000</v>
      </c>
      <c r="M400" s="49">
        <f aca="true" t="shared" si="134" ref="M400:M431">L400+I400+F400</f>
        <v>255000</v>
      </c>
      <c r="N400" s="49"/>
      <c r="O400" s="49"/>
      <c r="P400" s="49">
        <f aca="true" t="shared" si="135" ref="P400:P431">M400-N400-O400</f>
        <v>255000</v>
      </c>
    </row>
    <row r="401" spans="1:16" s="43" customFormat="1" ht="36.75" customHeight="1">
      <c r="A401" s="44">
        <v>3</v>
      </c>
      <c r="B401" s="53" t="s">
        <v>428</v>
      </c>
      <c r="C401" s="46">
        <v>85000</v>
      </c>
      <c r="D401" s="47">
        <v>13</v>
      </c>
      <c r="E401" s="48">
        <f t="shared" si="130"/>
        <v>0.75</v>
      </c>
      <c r="F401" s="49">
        <f t="shared" si="128"/>
        <v>63750</v>
      </c>
      <c r="G401" s="50">
        <v>16</v>
      </c>
      <c r="H401" s="48">
        <f t="shared" si="131"/>
        <v>1</v>
      </c>
      <c r="I401" s="49">
        <f t="shared" si="129"/>
        <v>85000</v>
      </c>
      <c r="J401" s="50">
        <v>19</v>
      </c>
      <c r="K401" s="48">
        <f t="shared" si="132"/>
        <v>1</v>
      </c>
      <c r="L401" s="49">
        <f t="shared" si="133"/>
        <v>85000</v>
      </c>
      <c r="M401" s="49">
        <f t="shared" si="134"/>
        <v>233750</v>
      </c>
      <c r="N401" s="49"/>
      <c r="O401" s="49"/>
      <c r="P401" s="49">
        <f t="shared" si="135"/>
        <v>233750</v>
      </c>
    </row>
    <row r="402" spans="1:16" s="43" customFormat="1" ht="36.75" customHeight="1">
      <c r="A402" s="44">
        <v>4</v>
      </c>
      <c r="B402" s="53" t="s">
        <v>429</v>
      </c>
      <c r="C402" s="46">
        <v>85000</v>
      </c>
      <c r="D402" s="47">
        <v>19</v>
      </c>
      <c r="E402" s="48">
        <f t="shared" si="130"/>
        <v>1</v>
      </c>
      <c r="F402" s="49">
        <f t="shared" si="128"/>
        <v>85000</v>
      </c>
      <c r="G402" s="50">
        <v>19</v>
      </c>
      <c r="H402" s="48">
        <f t="shared" si="131"/>
        <v>1</v>
      </c>
      <c r="I402" s="49">
        <f t="shared" si="129"/>
        <v>85000</v>
      </c>
      <c r="J402" s="50">
        <v>21</v>
      </c>
      <c r="K402" s="48">
        <f t="shared" si="132"/>
        <v>1</v>
      </c>
      <c r="L402" s="49">
        <f t="shared" si="133"/>
        <v>85000</v>
      </c>
      <c r="M402" s="49">
        <f t="shared" si="134"/>
        <v>255000</v>
      </c>
      <c r="N402" s="49"/>
      <c r="O402" s="49"/>
      <c r="P402" s="49">
        <f t="shared" si="135"/>
        <v>255000</v>
      </c>
    </row>
    <row r="403" spans="1:16" s="43" customFormat="1" ht="36.75" customHeight="1">
      <c r="A403" s="44">
        <v>5</v>
      </c>
      <c r="B403" s="53" t="s">
        <v>430</v>
      </c>
      <c r="C403" s="46">
        <v>85000</v>
      </c>
      <c r="D403" s="47">
        <v>15</v>
      </c>
      <c r="E403" s="48">
        <f t="shared" si="130"/>
        <v>0.75</v>
      </c>
      <c r="F403" s="49">
        <f t="shared" si="128"/>
        <v>63750</v>
      </c>
      <c r="G403" s="50">
        <v>21</v>
      </c>
      <c r="H403" s="48">
        <f t="shared" si="131"/>
        <v>1</v>
      </c>
      <c r="I403" s="49">
        <f t="shared" si="129"/>
        <v>85000</v>
      </c>
      <c r="J403" s="50">
        <v>21</v>
      </c>
      <c r="K403" s="48">
        <f t="shared" si="132"/>
        <v>1</v>
      </c>
      <c r="L403" s="49">
        <f t="shared" si="133"/>
        <v>85000</v>
      </c>
      <c r="M403" s="49">
        <f t="shared" si="134"/>
        <v>233750</v>
      </c>
      <c r="N403" s="49"/>
      <c r="O403" s="49"/>
      <c r="P403" s="49">
        <f t="shared" si="135"/>
        <v>233750</v>
      </c>
    </row>
    <row r="404" spans="1:16" s="43" customFormat="1" ht="36.75" customHeight="1">
      <c r="A404" s="44">
        <v>6</v>
      </c>
      <c r="B404" s="53" t="s">
        <v>431</v>
      </c>
      <c r="C404" s="46">
        <v>85000</v>
      </c>
      <c r="D404" s="47">
        <v>17</v>
      </c>
      <c r="E404" s="48">
        <f t="shared" si="130"/>
        <v>1</v>
      </c>
      <c r="F404" s="49">
        <f t="shared" si="128"/>
        <v>85000</v>
      </c>
      <c r="G404" s="50">
        <v>18</v>
      </c>
      <c r="H404" s="48">
        <f t="shared" si="131"/>
        <v>1</v>
      </c>
      <c r="I404" s="49">
        <f t="shared" si="129"/>
        <v>85000</v>
      </c>
      <c r="J404" s="50">
        <v>21</v>
      </c>
      <c r="K404" s="48">
        <f t="shared" si="132"/>
        <v>1</v>
      </c>
      <c r="L404" s="49">
        <f t="shared" si="133"/>
        <v>85000</v>
      </c>
      <c r="M404" s="49">
        <f t="shared" si="134"/>
        <v>255000</v>
      </c>
      <c r="N404" s="49"/>
      <c r="O404" s="49"/>
      <c r="P404" s="49">
        <f t="shared" si="135"/>
        <v>255000</v>
      </c>
    </row>
    <row r="405" spans="1:16" s="43" customFormat="1" ht="36.75" customHeight="1">
      <c r="A405" s="44">
        <v>7</v>
      </c>
      <c r="B405" s="53" t="s">
        <v>432</v>
      </c>
      <c r="C405" s="46">
        <v>85000</v>
      </c>
      <c r="D405" s="47">
        <v>17</v>
      </c>
      <c r="E405" s="48">
        <f t="shared" si="130"/>
        <v>1</v>
      </c>
      <c r="F405" s="49">
        <f t="shared" si="128"/>
        <v>85000</v>
      </c>
      <c r="G405" s="50">
        <v>21</v>
      </c>
      <c r="H405" s="48">
        <f t="shared" si="131"/>
        <v>1</v>
      </c>
      <c r="I405" s="49">
        <f t="shared" si="129"/>
        <v>85000</v>
      </c>
      <c r="J405" s="50">
        <v>13</v>
      </c>
      <c r="K405" s="48">
        <f t="shared" si="132"/>
        <v>0.75</v>
      </c>
      <c r="L405" s="49">
        <f t="shared" si="133"/>
        <v>63750</v>
      </c>
      <c r="M405" s="49">
        <f t="shared" si="134"/>
        <v>233750</v>
      </c>
      <c r="N405" s="49"/>
      <c r="O405" s="49"/>
      <c r="P405" s="49">
        <f t="shared" si="135"/>
        <v>233750</v>
      </c>
    </row>
    <row r="406" spans="1:16" s="43" customFormat="1" ht="36.75" customHeight="1">
      <c r="A406" s="44">
        <v>8</v>
      </c>
      <c r="B406" s="53" t="s">
        <v>433</v>
      </c>
      <c r="C406" s="46">
        <v>85000</v>
      </c>
      <c r="D406" s="47">
        <v>1</v>
      </c>
      <c r="E406" s="48">
        <f t="shared" si="130"/>
        <v>0.25</v>
      </c>
      <c r="F406" s="49">
        <f t="shared" si="128"/>
        <v>21250</v>
      </c>
      <c r="G406" s="50">
        <v>15</v>
      </c>
      <c r="H406" s="48">
        <f t="shared" si="131"/>
        <v>0.75</v>
      </c>
      <c r="I406" s="49">
        <f t="shared" si="129"/>
        <v>63750</v>
      </c>
      <c r="J406" s="50">
        <v>14</v>
      </c>
      <c r="K406" s="48">
        <f t="shared" si="132"/>
        <v>0.75</v>
      </c>
      <c r="L406" s="49">
        <f t="shared" si="133"/>
        <v>63750</v>
      </c>
      <c r="M406" s="49">
        <f t="shared" si="134"/>
        <v>148750</v>
      </c>
      <c r="N406" s="49"/>
      <c r="O406" s="49"/>
      <c r="P406" s="49">
        <f t="shared" si="135"/>
        <v>148750</v>
      </c>
    </row>
    <row r="407" spans="1:16" s="43" customFormat="1" ht="36.75" customHeight="1">
      <c r="A407" s="44">
        <v>9</v>
      </c>
      <c r="B407" s="53" t="s">
        <v>434</v>
      </c>
      <c r="C407" s="46">
        <v>85000</v>
      </c>
      <c r="D407" s="47">
        <v>15</v>
      </c>
      <c r="E407" s="48">
        <f t="shared" si="130"/>
        <v>0.75</v>
      </c>
      <c r="F407" s="49">
        <f t="shared" si="128"/>
        <v>63750</v>
      </c>
      <c r="G407" s="50">
        <v>21</v>
      </c>
      <c r="H407" s="48">
        <f t="shared" si="131"/>
        <v>1</v>
      </c>
      <c r="I407" s="49">
        <f t="shared" si="129"/>
        <v>85000</v>
      </c>
      <c r="J407" s="50">
        <v>21</v>
      </c>
      <c r="K407" s="48">
        <f t="shared" si="132"/>
        <v>1</v>
      </c>
      <c r="L407" s="49">
        <f t="shared" si="133"/>
        <v>85000</v>
      </c>
      <c r="M407" s="49">
        <f t="shared" si="134"/>
        <v>233750</v>
      </c>
      <c r="N407" s="49"/>
      <c r="O407" s="49"/>
      <c r="P407" s="49">
        <f t="shared" si="135"/>
        <v>233750</v>
      </c>
    </row>
    <row r="408" spans="1:16" s="43" customFormat="1" ht="36.75" customHeight="1">
      <c r="A408" s="44">
        <v>10</v>
      </c>
      <c r="B408" s="53" t="s">
        <v>435</v>
      </c>
      <c r="C408" s="46">
        <v>85000</v>
      </c>
      <c r="D408" s="47">
        <v>17</v>
      </c>
      <c r="E408" s="48">
        <f t="shared" si="130"/>
        <v>1</v>
      </c>
      <c r="F408" s="49">
        <f t="shared" si="128"/>
        <v>85000</v>
      </c>
      <c r="G408" s="50">
        <v>21</v>
      </c>
      <c r="H408" s="48">
        <f t="shared" si="131"/>
        <v>1</v>
      </c>
      <c r="I408" s="49">
        <f t="shared" si="129"/>
        <v>85000</v>
      </c>
      <c r="J408" s="50">
        <v>19</v>
      </c>
      <c r="K408" s="48">
        <f t="shared" si="132"/>
        <v>1</v>
      </c>
      <c r="L408" s="49">
        <f t="shared" si="133"/>
        <v>85000</v>
      </c>
      <c r="M408" s="49">
        <f t="shared" si="134"/>
        <v>255000</v>
      </c>
      <c r="N408" s="49"/>
      <c r="O408" s="49"/>
      <c r="P408" s="49">
        <f t="shared" si="135"/>
        <v>255000</v>
      </c>
    </row>
    <row r="409" spans="1:16" s="43" customFormat="1" ht="36.75" customHeight="1">
      <c r="A409" s="44">
        <v>11</v>
      </c>
      <c r="B409" s="53" t="s">
        <v>436</v>
      </c>
      <c r="C409" s="46">
        <v>85000</v>
      </c>
      <c r="D409" s="47">
        <v>18</v>
      </c>
      <c r="E409" s="48">
        <f t="shared" si="130"/>
        <v>1</v>
      </c>
      <c r="F409" s="49">
        <f t="shared" si="128"/>
        <v>85000</v>
      </c>
      <c r="G409" s="50">
        <v>18</v>
      </c>
      <c r="H409" s="48">
        <f t="shared" si="131"/>
        <v>1</v>
      </c>
      <c r="I409" s="49">
        <f t="shared" si="129"/>
        <v>85000</v>
      </c>
      <c r="J409" s="50">
        <v>19</v>
      </c>
      <c r="K409" s="48">
        <f t="shared" si="132"/>
        <v>1</v>
      </c>
      <c r="L409" s="49">
        <f t="shared" si="133"/>
        <v>85000</v>
      </c>
      <c r="M409" s="49">
        <f t="shared" si="134"/>
        <v>255000</v>
      </c>
      <c r="N409" s="49"/>
      <c r="O409" s="49"/>
      <c r="P409" s="49">
        <f t="shared" si="135"/>
        <v>255000</v>
      </c>
    </row>
    <row r="410" spans="1:16" s="43" customFormat="1" ht="36.75" customHeight="1">
      <c r="A410" s="44">
        <v>12</v>
      </c>
      <c r="B410" s="53" t="s">
        <v>437</v>
      </c>
      <c r="C410" s="46">
        <v>85000</v>
      </c>
      <c r="D410" s="47">
        <v>16</v>
      </c>
      <c r="E410" s="48">
        <f t="shared" si="130"/>
        <v>1</v>
      </c>
      <c r="F410" s="49">
        <f t="shared" si="128"/>
        <v>85000</v>
      </c>
      <c r="G410" s="50">
        <v>17</v>
      </c>
      <c r="H410" s="48">
        <f t="shared" si="131"/>
        <v>1</v>
      </c>
      <c r="I410" s="49">
        <f t="shared" si="129"/>
        <v>85000</v>
      </c>
      <c r="J410" s="50">
        <v>17</v>
      </c>
      <c r="K410" s="48">
        <f t="shared" si="132"/>
        <v>1</v>
      </c>
      <c r="L410" s="49">
        <f t="shared" si="133"/>
        <v>85000</v>
      </c>
      <c r="M410" s="49">
        <f t="shared" si="134"/>
        <v>255000</v>
      </c>
      <c r="N410" s="49"/>
      <c r="O410" s="49"/>
      <c r="P410" s="49">
        <f t="shared" si="135"/>
        <v>255000</v>
      </c>
    </row>
    <row r="411" spans="1:16" s="43" customFormat="1" ht="36.75" customHeight="1">
      <c r="A411" s="44">
        <v>13</v>
      </c>
      <c r="B411" s="53" t="s">
        <v>438</v>
      </c>
      <c r="C411" s="46">
        <v>85000</v>
      </c>
      <c r="D411" s="47">
        <v>17</v>
      </c>
      <c r="E411" s="48">
        <f t="shared" si="130"/>
        <v>1</v>
      </c>
      <c r="F411" s="49">
        <f t="shared" si="128"/>
        <v>85000</v>
      </c>
      <c r="G411" s="50">
        <v>17</v>
      </c>
      <c r="H411" s="48">
        <f t="shared" si="131"/>
        <v>1</v>
      </c>
      <c r="I411" s="49">
        <f t="shared" si="129"/>
        <v>85000</v>
      </c>
      <c r="J411" s="50">
        <v>13</v>
      </c>
      <c r="K411" s="48">
        <f t="shared" si="132"/>
        <v>0.75</v>
      </c>
      <c r="L411" s="49">
        <f t="shared" si="133"/>
        <v>63750</v>
      </c>
      <c r="M411" s="49">
        <f t="shared" si="134"/>
        <v>233750</v>
      </c>
      <c r="N411" s="49"/>
      <c r="O411" s="49"/>
      <c r="P411" s="49">
        <f t="shared" si="135"/>
        <v>233750</v>
      </c>
    </row>
    <row r="412" spans="1:16" s="43" customFormat="1" ht="36.75" customHeight="1">
      <c r="A412" s="44">
        <v>14</v>
      </c>
      <c r="B412" s="53" t="s">
        <v>439</v>
      </c>
      <c r="C412" s="46">
        <v>85000</v>
      </c>
      <c r="D412" s="47">
        <v>13</v>
      </c>
      <c r="E412" s="48">
        <f t="shared" si="130"/>
        <v>0.75</v>
      </c>
      <c r="F412" s="49">
        <f t="shared" si="128"/>
        <v>63750</v>
      </c>
      <c r="G412" s="50">
        <v>20</v>
      </c>
      <c r="H412" s="48">
        <f t="shared" si="131"/>
        <v>1</v>
      </c>
      <c r="I412" s="49">
        <f t="shared" si="129"/>
        <v>85000</v>
      </c>
      <c r="J412" s="50">
        <v>16</v>
      </c>
      <c r="K412" s="48">
        <f t="shared" si="132"/>
        <v>1</v>
      </c>
      <c r="L412" s="49">
        <f t="shared" si="133"/>
        <v>85000</v>
      </c>
      <c r="M412" s="49">
        <f t="shared" si="134"/>
        <v>233750</v>
      </c>
      <c r="N412" s="49"/>
      <c r="O412" s="49"/>
      <c r="P412" s="49">
        <f t="shared" si="135"/>
        <v>233750</v>
      </c>
    </row>
    <row r="413" spans="1:16" s="43" customFormat="1" ht="36.75" customHeight="1">
      <c r="A413" s="44">
        <v>15</v>
      </c>
      <c r="B413" s="53" t="s">
        <v>440</v>
      </c>
      <c r="C413" s="46">
        <v>85000</v>
      </c>
      <c r="D413" s="47">
        <v>19</v>
      </c>
      <c r="E413" s="48">
        <f t="shared" si="130"/>
        <v>1</v>
      </c>
      <c r="F413" s="49">
        <f t="shared" si="128"/>
        <v>85000</v>
      </c>
      <c r="G413" s="50">
        <v>19</v>
      </c>
      <c r="H413" s="48">
        <f t="shared" si="131"/>
        <v>1</v>
      </c>
      <c r="I413" s="49">
        <f t="shared" si="129"/>
        <v>85000</v>
      </c>
      <c r="J413" s="50">
        <v>20</v>
      </c>
      <c r="K413" s="48">
        <f t="shared" si="132"/>
        <v>1</v>
      </c>
      <c r="L413" s="49">
        <f t="shared" si="133"/>
        <v>85000</v>
      </c>
      <c r="M413" s="49">
        <f t="shared" si="134"/>
        <v>255000</v>
      </c>
      <c r="N413" s="49"/>
      <c r="O413" s="49"/>
      <c r="P413" s="49">
        <f t="shared" si="135"/>
        <v>255000</v>
      </c>
    </row>
    <row r="414" spans="1:16" s="43" customFormat="1" ht="36.75" customHeight="1">
      <c r="A414" s="44">
        <v>16</v>
      </c>
      <c r="B414" s="53" t="s">
        <v>441</v>
      </c>
      <c r="C414" s="46">
        <v>85000</v>
      </c>
      <c r="D414" s="47">
        <v>18</v>
      </c>
      <c r="E414" s="48">
        <f t="shared" si="130"/>
        <v>1</v>
      </c>
      <c r="F414" s="49">
        <f t="shared" si="128"/>
        <v>85000</v>
      </c>
      <c r="G414" s="50">
        <v>20</v>
      </c>
      <c r="H414" s="48">
        <f t="shared" si="131"/>
        <v>1</v>
      </c>
      <c r="I414" s="49">
        <f t="shared" si="129"/>
        <v>85000</v>
      </c>
      <c r="J414" s="50">
        <v>21</v>
      </c>
      <c r="K414" s="48">
        <f t="shared" si="132"/>
        <v>1</v>
      </c>
      <c r="L414" s="49">
        <f t="shared" si="133"/>
        <v>85000</v>
      </c>
      <c r="M414" s="49">
        <f t="shared" si="134"/>
        <v>255000</v>
      </c>
      <c r="N414" s="49"/>
      <c r="O414" s="49"/>
      <c r="P414" s="49">
        <f t="shared" si="135"/>
        <v>255000</v>
      </c>
    </row>
    <row r="415" spans="1:16" s="43" customFormat="1" ht="36.75" customHeight="1">
      <c r="A415" s="44">
        <v>17</v>
      </c>
      <c r="B415" s="53" t="s">
        <v>442</v>
      </c>
      <c r="C415" s="46">
        <v>85000</v>
      </c>
      <c r="D415" s="47">
        <v>15</v>
      </c>
      <c r="E415" s="48">
        <f t="shared" si="130"/>
        <v>0.75</v>
      </c>
      <c r="F415" s="49">
        <f t="shared" si="128"/>
        <v>63750</v>
      </c>
      <c r="G415" s="50">
        <v>19</v>
      </c>
      <c r="H415" s="48">
        <f t="shared" si="131"/>
        <v>1</v>
      </c>
      <c r="I415" s="49">
        <f t="shared" si="129"/>
        <v>85000</v>
      </c>
      <c r="J415" s="50">
        <v>18</v>
      </c>
      <c r="K415" s="48">
        <f t="shared" si="132"/>
        <v>1</v>
      </c>
      <c r="L415" s="49">
        <f t="shared" si="133"/>
        <v>85000</v>
      </c>
      <c r="M415" s="49">
        <f t="shared" si="134"/>
        <v>233750</v>
      </c>
      <c r="N415" s="49"/>
      <c r="O415" s="49"/>
      <c r="P415" s="49">
        <f t="shared" si="135"/>
        <v>233750</v>
      </c>
    </row>
    <row r="416" spans="1:16" s="43" customFormat="1" ht="36.75" customHeight="1">
      <c r="A416" s="44">
        <v>18</v>
      </c>
      <c r="B416" s="53" t="s">
        <v>443</v>
      </c>
      <c r="C416" s="46">
        <v>85000</v>
      </c>
      <c r="D416" s="47">
        <v>19</v>
      </c>
      <c r="E416" s="48">
        <f t="shared" si="130"/>
        <v>1</v>
      </c>
      <c r="F416" s="49">
        <f t="shared" si="128"/>
        <v>85000</v>
      </c>
      <c r="G416" s="50">
        <v>19</v>
      </c>
      <c r="H416" s="48">
        <f t="shared" si="131"/>
        <v>1</v>
      </c>
      <c r="I416" s="49">
        <f t="shared" si="129"/>
        <v>85000</v>
      </c>
      <c r="J416" s="50">
        <v>13</v>
      </c>
      <c r="K416" s="48">
        <f t="shared" si="132"/>
        <v>0.75</v>
      </c>
      <c r="L416" s="49">
        <f t="shared" si="133"/>
        <v>63750</v>
      </c>
      <c r="M416" s="49">
        <f t="shared" si="134"/>
        <v>233750</v>
      </c>
      <c r="N416" s="49"/>
      <c r="O416" s="49"/>
      <c r="P416" s="49">
        <f t="shared" si="135"/>
        <v>233750</v>
      </c>
    </row>
    <row r="417" spans="1:16" s="43" customFormat="1" ht="36.75" customHeight="1">
      <c r="A417" s="44">
        <v>19</v>
      </c>
      <c r="B417" s="53" t="s">
        <v>444</v>
      </c>
      <c r="C417" s="46">
        <v>85000</v>
      </c>
      <c r="D417" s="47">
        <v>16</v>
      </c>
      <c r="E417" s="48">
        <f t="shared" si="130"/>
        <v>1</v>
      </c>
      <c r="F417" s="49">
        <f t="shared" si="128"/>
        <v>85000</v>
      </c>
      <c r="G417" s="50">
        <v>21</v>
      </c>
      <c r="H417" s="48">
        <f t="shared" si="131"/>
        <v>1</v>
      </c>
      <c r="I417" s="49">
        <f t="shared" si="129"/>
        <v>85000</v>
      </c>
      <c r="J417" s="50">
        <v>21</v>
      </c>
      <c r="K417" s="48">
        <f t="shared" si="132"/>
        <v>1</v>
      </c>
      <c r="L417" s="49">
        <f t="shared" si="133"/>
        <v>85000</v>
      </c>
      <c r="M417" s="49">
        <f t="shared" si="134"/>
        <v>255000</v>
      </c>
      <c r="N417" s="49"/>
      <c r="O417" s="49"/>
      <c r="P417" s="49">
        <f t="shared" si="135"/>
        <v>255000</v>
      </c>
    </row>
    <row r="418" spans="1:16" s="43" customFormat="1" ht="36.75" customHeight="1">
      <c r="A418" s="44">
        <v>20</v>
      </c>
      <c r="B418" s="53" t="s">
        <v>445</v>
      </c>
      <c r="C418" s="46">
        <v>85000</v>
      </c>
      <c r="D418" s="47">
        <v>18</v>
      </c>
      <c r="E418" s="48">
        <f t="shared" si="130"/>
        <v>1</v>
      </c>
      <c r="F418" s="49">
        <f t="shared" si="128"/>
        <v>85000</v>
      </c>
      <c r="G418" s="50">
        <v>20</v>
      </c>
      <c r="H418" s="48">
        <f t="shared" si="131"/>
        <v>1</v>
      </c>
      <c r="I418" s="49">
        <f t="shared" si="129"/>
        <v>85000</v>
      </c>
      <c r="J418" s="50">
        <v>12</v>
      </c>
      <c r="K418" s="48">
        <f t="shared" si="132"/>
        <v>0.75</v>
      </c>
      <c r="L418" s="49">
        <f t="shared" si="133"/>
        <v>63750</v>
      </c>
      <c r="M418" s="49">
        <f t="shared" si="134"/>
        <v>233750</v>
      </c>
      <c r="N418" s="49"/>
      <c r="O418" s="49"/>
      <c r="P418" s="49">
        <f t="shared" si="135"/>
        <v>233750</v>
      </c>
    </row>
    <row r="419" spans="1:16" s="43" customFormat="1" ht="36.75" customHeight="1">
      <c r="A419" s="44">
        <v>21</v>
      </c>
      <c r="B419" s="53" t="s">
        <v>446</v>
      </c>
      <c r="C419" s="46">
        <v>85000</v>
      </c>
      <c r="D419" s="47">
        <v>17</v>
      </c>
      <c r="E419" s="48">
        <f t="shared" si="130"/>
        <v>1</v>
      </c>
      <c r="F419" s="49">
        <f t="shared" si="128"/>
        <v>85000</v>
      </c>
      <c r="G419" s="50">
        <v>18</v>
      </c>
      <c r="H419" s="48">
        <f t="shared" si="131"/>
        <v>1</v>
      </c>
      <c r="I419" s="49">
        <f t="shared" si="129"/>
        <v>85000</v>
      </c>
      <c r="J419" s="50">
        <v>19</v>
      </c>
      <c r="K419" s="48">
        <f t="shared" si="132"/>
        <v>1</v>
      </c>
      <c r="L419" s="49">
        <f t="shared" si="133"/>
        <v>85000</v>
      </c>
      <c r="M419" s="49">
        <f t="shared" si="134"/>
        <v>255000</v>
      </c>
      <c r="N419" s="49"/>
      <c r="O419" s="49"/>
      <c r="P419" s="49">
        <f t="shared" si="135"/>
        <v>255000</v>
      </c>
    </row>
    <row r="420" spans="1:16" s="43" customFormat="1" ht="36.75" customHeight="1">
      <c r="A420" s="44">
        <v>22</v>
      </c>
      <c r="B420" s="53" t="s">
        <v>447</v>
      </c>
      <c r="C420" s="46">
        <v>85000</v>
      </c>
      <c r="D420" s="47">
        <v>11</v>
      </c>
      <c r="E420" s="48">
        <f t="shared" si="130"/>
        <v>0.75</v>
      </c>
      <c r="F420" s="49">
        <f t="shared" si="128"/>
        <v>63750</v>
      </c>
      <c r="G420" s="50">
        <v>20</v>
      </c>
      <c r="H420" s="48">
        <f t="shared" si="131"/>
        <v>1</v>
      </c>
      <c r="I420" s="49">
        <f t="shared" si="129"/>
        <v>85000</v>
      </c>
      <c r="J420" s="50">
        <v>19</v>
      </c>
      <c r="K420" s="48">
        <f t="shared" si="132"/>
        <v>1</v>
      </c>
      <c r="L420" s="49">
        <f t="shared" si="133"/>
        <v>85000</v>
      </c>
      <c r="M420" s="49">
        <f t="shared" si="134"/>
        <v>233750</v>
      </c>
      <c r="N420" s="49"/>
      <c r="O420" s="49"/>
      <c r="P420" s="49">
        <f t="shared" si="135"/>
        <v>233750</v>
      </c>
    </row>
    <row r="421" spans="1:16" s="43" customFormat="1" ht="36.75" customHeight="1">
      <c r="A421" s="44">
        <v>23</v>
      </c>
      <c r="B421" s="53" t="s">
        <v>448</v>
      </c>
      <c r="C421" s="46">
        <v>85000</v>
      </c>
      <c r="D421" s="47">
        <v>16</v>
      </c>
      <c r="E421" s="48">
        <f t="shared" si="130"/>
        <v>1</v>
      </c>
      <c r="F421" s="49">
        <f t="shared" si="128"/>
        <v>85000</v>
      </c>
      <c r="G421" s="50">
        <v>11</v>
      </c>
      <c r="H421" s="48">
        <f t="shared" si="131"/>
        <v>0.75</v>
      </c>
      <c r="I421" s="49">
        <f t="shared" si="129"/>
        <v>63750</v>
      </c>
      <c r="J421" s="50">
        <v>18</v>
      </c>
      <c r="K421" s="48">
        <f t="shared" si="132"/>
        <v>1</v>
      </c>
      <c r="L421" s="49">
        <f t="shared" si="133"/>
        <v>85000</v>
      </c>
      <c r="M421" s="49">
        <f t="shared" si="134"/>
        <v>233750</v>
      </c>
      <c r="N421" s="49"/>
      <c r="O421" s="49"/>
      <c r="P421" s="49">
        <f t="shared" si="135"/>
        <v>233750</v>
      </c>
    </row>
    <row r="422" spans="1:16" s="43" customFormat="1" ht="36.75" customHeight="1">
      <c r="A422" s="44">
        <v>24</v>
      </c>
      <c r="B422" s="37" t="s">
        <v>449</v>
      </c>
      <c r="C422" s="46">
        <v>85000</v>
      </c>
      <c r="D422" s="47">
        <v>15</v>
      </c>
      <c r="E422" s="48">
        <f t="shared" si="130"/>
        <v>0.75</v>
      </c>
      <c r="F422" s="49">
        <f t="shared" si="128"/>
        <v>63750</v>
      </c>
      <c r="G422" s="50">
        <v>21</v>
      </c>
      <c r="H422" s="48">
        <f t="shared" si="131"/>
        <v>1</v>
      </c>
      <c r="I422" s="49">
        <f t="shared" si="129"/>
        <v>85000</v>
      </c>
      <c r="J422" s="50">
        <v>20</v>
      </c>
      <c r="K422" s="48">
        <f t="shared" si="132"/>
        <v>1</v>
      </c>
      <c r="L422" s="49">
        <f t="shared" si="133"/>
        <v>85000</v>
      </c>
      <c r="M422" s="49">
        <f t="shared" si="134"/>
        <v>233750</v>
      </c>
      <c r="N422" s="49"/>
      <c r="O422" s="49"/>
      <c r="P422" s="49">
        <f t="shared" si="135"/>
        <v>233750</v>
      </c>
    </row>
    <row r="423" spans="1:16" s="43" customFormat="1" ht="36.75" customHeight="1">
      <c r="A423" s="44">
        <v>25</v>
      </c>
      <c r="B423" s="46" t="s">
        <v>450</v>
      </c>
      <c r="C423" s="46">
        <v>85000</v>
      </c>
      <c r="D423" s="49">
        <v>18</v>
      </c>
      <c r="E423" s="48">
        <f t="shared" si="130"/>
        <v>1</v>
      </c>
      <c r="F423" s="49">
        <f t="shared" si="128"/>
        <v>85000</v>
      </c>
      <c r="G423" s="50">
        <v>20</v>
      </c>
      <c r="H423" s="48">
        <f t="shared" si="131"/>
        <v>1</v>
      </c>
      <c r="I423" s="49">
        <f t="shared" si="129"/>
        <v>85000</v>
      </c>
      <c r="J423" s="50">
        <v>20</v>
      </c>
      <c r="K423" s="48">
        <f t="shared" si="132"/>
        <v>1</v>
      </c>
      <c r="L423" s="49">
        <f t="shared" si="133"/>
        <v>85000</v>
      </c>
      <c r="M423" s="49">
        <f t="shared" si="134"/>
        <v>255000</v>
      </c>
      <c r="N423" s="49"/>
      <c r="O423" s="49"/>
      <c r="P423" s="49">
        <f t="shared" si="135"/>
        <v>255000</v>
      </c>
    </row>
    <row r="424" spans="1:16" s="43" customFormat="1" ht="36.75" customHeight="1">
      <c r="A424" s="44">
        <v>26</v>
      </c>
      <c r="B424" s="53" t="s">
        <v>451</v>
      </c>
      <c r="C424" s="46">
        <v>85000</v>
      </c>
      <c r="D424" s="47">
        <v>19</v>
      </c>
      <c r="E424" s="48">
        <f t="shared" si="130"/>
        <v>1</v>
      </c>
      <c r="F424" s="49">
        <f t="shared" si="128"/>
        <v>85000</v>
      </c>
      <c r="G424" s="50">
        <v>21</v>
      </c>
      <c r="H424" s="48">
        <f t="shared" si="131"/>
        <v>1</v>
      </c>
      <c r="I424" s="49">
        <f t="shared" si="129"/>
        <v>85000</v>
      </c>
      <c r="J424" s="50">
        <v>20</v>
      </c>
      <c r="K424" s="48">
        <f t="shared" si="132"/>
        <v>1</v>
      </c>
      <c r="L424" s="49">
        <f t="shared" si="133"/>
        <v>85000</v>
      </c>
      <c r="M424" s="49">
        <f t="shared" si="134"/>
        <v>255000</v>
      </c>
      <c r="N424" s="49"/>
      <c r="O424" s="49"/>
      <c r="P424" s="49">
        <f t="shared" si="135"/>
        <v>255000</v>
      </c>
    </row>
    <row r="425" spans="1:16" s="43" customFormat="1" ht="36.75" customHeight="1">
      <c r="A425" s="44">
        <v>27</v>
      </c>
      <c r="B425" s="53" t="s">
        <v>452</v>
      </c>
      <c r="C425" s="46">
        <v>85000</v>
      </c>
      <c r="D425" s="47">
        <v>14</v>
      </c>
      <c r="E425" s="48">
        <f t="shared" si="130"/>
        <v>0.75</v>
      </c>
      <c r="F425" s="49">
        <f t="shared" si="128"/>
        <v>63750</v>
      </c>
      <c r="G425" s="50">
        <v>21</v>
      </c>
      <c r="H425" s="48">
        <f t="shared" si="131"/>
        <v>1</v>
      </c>
      <c r="I425" s="49">
        <f t="shared" si="129"/>
        <v>85000</v>
      </c>
      <c r="J425" s="50">
        <v>21</v>
      </c>
      <c r="K425" s="48">
        <f t="shared" si="132"/>
        <v>1</v>
      </c>
      <c r="L425" s="49">
        <f t="shared" si="133"/>
        <v>85000</v>
      </c>
      <c r="M425" s="49">
        <f t="shared" si="134"/>
        <v>233750</v>
      </c>
      <c r="N425" s="49"/>
      <c r="O425" s="49"/>
      <c r="P425" s="49">
        <f t="shared" si="135"/>
        <v>233750</v>
      </c>
    </row>
    <row r="426" spans="1:16" s="43" customFormat="1" ht="36.75" customHeight="1">
      <c r="A426" s="44">
        <v>28</v>
      </c>
      <c r="B426" s="53" t="s">
        <v>453</v>
      </c>
      <c r="C426" s="46">
        <v>85000</v>
      </c>
      <c r="D426" s="47">
        <v>19</v>
      </c>
      <c r="E426" s="48">
        <f t="shared" si="130"/>
        <v>1</v>
      </c>
      <c r="F426" s="49">
        <f t="shared" si="128"/>
        <v>85000</v>
      </c>
      <c r="G426" s="50">
        <v>20</v>
      </c>
      <c r="H426" s="48">
        <f t="shared" si="131"/>
        <v>1</v>
      </c>
      <c r="I426" s="49">
        <f t="shared" si="129"/>
        <v>85000</v>
      </c>
      <c r="J426" s="50">
        <v>21</v>
      </c>
      <c r="K426" s="48">
        <f t="shared" si="132"/>
        <v>1</v>
      </c>
      <c r="L426" s="49">
        <f t="shared" si="133"/>
        <v>85000</v>
      </c>
      <c r="M426" s="49">
        <f t="shared" si="134"/>
        <v>255000</v>
      </c>
      <c r="N426" s="49"/>
      <c r="O426" s="49"/>
      <c r="P426" s="49">
        <f t="shared" si="135"/>
        <v>255000</v>
      </c>
    </row>
    <row r="427" spans="1:16" s="43" customFormat="1" ht="36.75" customHeight="1">
      <c r="A427" s="44">
        <v>29</v>
      </c>
      <c r="B427" s="53" t="s">
        <v>454</v>
      </c>
      <c r="C427" s="46">
        <v>85000</v>
      </c>
      <c r="D427" s="47">
        <v>17</v>
      </c>
      <c r="E427" s="48">
        <f t="shared" si="130"/>
        <v>1</v>
      </c>
      <c r="F427" s="49">
        <f t="shared" si="128"/>
        <v>85000</v>
      </c>
      <c r="G427" s="50">
        <v>21</v>
      </c>
      <c r="H427" s="48">
        <f t="shared" si="131"/>
        <v>1</v>
      </c>
      <c r="I427" s="49">
        <f t="shared" si="129"/>
        <v>85000</v>
      </c>
      <c r="J427" s="50">
        <v>20</v>
      </c>
      <c r="K427" s="48">
        <f t="shared" si="132"/>
        <v>1</v>
      </c>
      <c r="L427" s="49">
        <f t="shared" si="133"/>
        <v>85000</v>
      </c>
      <c r="M427" s="49">
        <f t="shared" si="134"/>
        <v>255000</v>
      </c>
      <c r="N427" s="49"/>
      <c r="O427" s="49"/>
      <c r="P427" s="49">
        <f t="shared" si="135"/>
        <v>255000</v>
      </c>
    </row>
    <row r="428" spans="1:16" s="43" customFormat="1" ht="36.75" customHeight="1">
      <c r="A428" s="44">
        <v>30</v>
      </c>
      <c r="B428" s="53" t="s">
        <v>455</v>
      </c>
      <c r="C428" s="46">
        <v>85000</v>
      </c>
      <c r="D428" s="47">
        <v>9</v>
      </c>
      <c r="E428" s="48">
        <f t="shared" si="130"/>
        <v>0.5</v>
      </c>
      <c r="F428" s="49">
        <f t="shared" si="128"/>
        <v>42500</v>
      </c>
      <c r="G428" s="50">
        <v>20</v>
      </c>
      <c r="H428" s="48">
        <f t="shared" si="131"/>
        <v>1</v>
      </c>
      <c r="I428" s="49">
        <f t="shared" si="129"/>
        <v>85000</v>
      </c>
      <c r="J428" s="50">
        <v>20</v>
      </c>
      <c r="K428" s="48">
        <f t="shared" si="132"/>
        <v>1</v>
      </c>
      <c r="L428" s="49">
        <f t="shared" si="133"/>
        <v>85000</v>
      </c>
      <c r="M428" s="49">
        <f t="shared" si="134"/>
        <v>212500</v>
      </c>
      <c r="N428" s="49"/>
      <c r="O428" s="49"/>
      <c r="P428" s="49">
        <f t="shared" si="135"/>
        <v>212500</v>
      </c>
    </row>
    <row r="429" spans="1:16" s="43" customFormat="1" ht="36.75" customHeight="1">
      <c r="A429" s="44">
        <v>31</v>
      </c>
      <c r="B429" s="53" t="s">
        <v>456</v>
      </c>
      <c r="C429" s="46">
        <v>85000</v>
      </c>
      <c r="D429" s="47">
        <v>17</v>
      </c>
      <c r="E429" s="48">
        <f t="shared" si="130"/>
        <v>1</v>
      </c>
      <c r="F429" s="49">
        <f t="shared" si="128"/>
        <v>85000</v>
      </c>
      <c r="G429" s="50">
        <v>16</v>
      </c>
      <c r="H429" s="48">
        <f t="shared" si="131"/>
        <v>1</v>
      </c>
      <c r="I429" s="49">
        <f t="shared" si="129"/>
        <v>85000</v>
      </c>
      <c r="J429" s="50">
        <v>15</v>
      </c>
      <c r="K429" s="48">
        <f t="shared" si="132"/>
        <v>0.75</v>
      </c>
      <c r="L429" s="49">
        <f t="shared" si="133"/>
        <v>63750</v>
      </c>
      <c r="M429" s="49">
        <f t="shared" si="134"/>
        <v>233750</v>
      </c>
      <c r="N429" s="49"/>
      <c r="O429" s="49"/>
      <c r="P429" s="49">
        <f t="shared" si="135"/>
        <v>233750</v>
      </c>
    </row>
    <row r="430" spans="1:16" s="43" customFormat="1" ht="36.75" customHeight="1">
      <c r="A430" s="44">
        <v>32</v>
      </c>
      <c r="B430" s="65" t="s">
        <v>457</v>
      </c>
      <c r="C430" s="46">
        <v>85000</v>
      </c>
      <c r="D430" s="47">
        <v>13</v>
      </c>
      <c r="E430" s="48">
        <f t="shared" si="130"/>
        <v>0.75</v>
      </c>
      <c r="F430" s="49">
        <f t="shared" si="128"/>
        <v>63750</v>
      </c>
      <c r="G430" s="50">
        <v>19</v>
      </c>
      <c r="H430" s="48">
        <f t="shared" si="131"/>
        <v>1</v>
      </c>
      <c r="I430" s="49">
        <f t="shared" si="129"/>
        <v>85000</v>
      </c>
      <c r="J430" s="50">
        <v>20</v>
      </c>
      <c r="K430" s="48">
        <f t="shared" si="132"/>
        <v>1</v>
      </c>
      <c r="L430" s="49">
        <f t="shared" si="133"/>
        <v>85000</v>
      </c>
      <c r="M430" s="49">
        <f t="shared" si="134"/>
        <v>233750</v>
      </c>
      <c r="N430" s="49"/>
      <c r="O430" s="49"/>
      <c r="P430" s="49">
        <f t="shared" si="135"/>
        <v>233750</v>
      </c>
    </row>
    <row r="431" spans="1:16" s="43" customFormat="1" ht="36.75" customHeight="1">
      <c r="A431" s="44">
        <v>33</v>
      </c>
      <c r="B431" s="65" t="s">
        <v>458</v>
      </c>
      <c r="C431" s="46">
        <v>85000</v>
      </c>
      <c r="D431" s="51"/>
      <c r="E431" s="48">
        <f t="shared" si="130"/>
        <v>0</v>
      </c>
      <c r="F431" s="49">
        <f t="shared" si="128"/>
        <v>0</v>
      </c>
      <c r="G431" s="50">
        <v>10</v>
      </c>
      <c r="H431" s="48">
        <f t="shared" si="131"/>
        <v>0.5</v>
      </c>
      <c r="I431" s="49">
        <f t="shared" si="129"/>
        <v>42500</v>
      </c>
      <c r="J431" s="50">
        <v>10</v>
      </c>
      <c r="K431" s="48">
        <f t="shared" si="132"/>
        <v>0.5</v>
      </c>
      <c r="L431" s="49">
        <f t="shared" si="133"/>
        <v>42500</v>
      </c>
      <c r="M431" s="49">
        <f t="shared" si="134"/>
        <v>85000</v>
      </c>
      <c r="N431" s="49"/>
      <c r="O431" s="49"/>
      <c r="P431" s="49">
        <f t="shared" si="135"/>
        <v>85000</v>
      </c>
    </row>
    <row r="432" spans="1:16" s="43" customFormat="1" ht="36.75" customHeight="1">
      <c r="A432" s="40">
        <v>17</v>
      </c>
      <c r="B432" s="41" t="s">
        <v>64</v>
      </c>
      <c r="C432" s="42"/>
      <c r="D432" s="42"/>
      <c r="E432" s="42"/>
      <c r="F432" s="42">
        <f>SUM(F433:F468)</f>
        <v>2826250</v>
      </c>
      <c r="G432" s="42"/>
      <c r="H432" s="42"/>
      <c r="I432" s="42">
        <f>SUM(I433:I468)</f>
        <v>2996250</v>
      </c>
      <c r="J432" s="42"/>
      <c r="K432" s="42"/>
      <c r="L432" s="42">
        <f>SUM(L433:L468)</f>
        <v>2975000</v>
      </c>
      <c r="M432" s="42">
        <f>SUM(M433:M468)</f>
        <v>8797500</v>
      </c>
      <c r="N432" s="42">
        <f>SUM(N433:N468)</f>
        <v>0</v>
      </c>
      <c r="O432" s="42">
        <f>SUM(O433:O468)</f>
        <v>0</v>
      </c>
      <c r="P432" s="42">
        <f>SUM(P433:P468)</f>
        <v>8797500</v>
      </c>
    </row>
    <row r="433" spans="1:16" s="43" customFormat="1" ht="36.75" customHeight="1">
      <c r="A433" s="44">
        <v>1</v>
      </c>
      <c r="B433" s="53" t="s">
        <v>459</v>
      </c>
      <c r="C433" s="46">
        <v>85000</v>
      </c>
      <c r="D433" s="47">
        <v>16</v>
      </c>
      <c r="E433" s="48">
        <f>IF(D433=0,0,IF(D433&lt;=5,0.25,IF(D433&lt;=10,0.5,IF(D433&lt;=15,0.75,1))))</f>
        <v>1</v>
      </c>
      <c r="F433" s="49">
        <f aca="true" t="shared" si="136" ref="F433:F468">C433*E433</f>
        <v>85000</v>
      </c>
      <c r="G433" s="50">
        <v>11</v>
      </c>
      <c r="H433" s="48">
        <f>IF(G433=0,0,IF(G433&lt;=5,0.25,IF(G433&lt;=10,0.5,IF(G433&lt;=15,0.75,1))))</f>
        <v>0.75</v>
      </c>
      <c r="I433" s="49">
        <f aca="true" t="shared" si="137" ref="I433:I468">C433*H433</f>
        <v>63750</v>
      </c>
      <c r="J433" s="50">
        <v>18</v>
      </c>
      <c r="K433" s="48">
        <f>IF(J433=0,0,IF(J433&lt;=5,0.25,IF(J433&lt;=10,0.5,IF(J433&lt;=15,0.75,1))))</f>
        <v>1</v>
      </c>
      <c r="L433" s="49">
        <f>C433*K433</f>
        <v>85000</v>
      </c>
      <c r="M433" s="49">
        <f>L433+I433+F433</f>
        <v>233750</v>
      </c>
      <c r="N433" s="49"/>
      <c r="O433" s="49"/>
      <c r="P433" s="49">
        <f>M433-N433-O433</f>
        <v>233750</v>
      </c>
    </row>
    <row r="434" spans="1:16" s="43" customFormat="1" ht="36.75" customHeight="1">
      <c r="A434" s="44">
        <v>2</v>
      </c>
      <c r="B434" s="53" t="s">
        <v>460</v>
      </c>
      <c r="C434" s="46">
        <v>85000</v>
      </c>
      <c r="D434" s="47">
        <v>19</v>
      </c>
      <c r="E434" s="48">
        <f aca="true" t="shared" si="138" ref="E434:E468">IF(D434=0,0,IF(D434&lt;=5,0.25,IF(D434&lt;=10,0.5,IF(D434&lt;=15,0.75,1))))</f>
        <v>1</v>
      </c>
      <c r="F434" s="49">
        <f t="shared" si="136"/>
        <v>85000</v>
      </c>
      <c r="G434" s="50">
        <v>21</v>
      </c>
      <c r="H434" s="48">
        <f aca="true" t="shared" si="139" ref="H434:H468">IF(G434=0,0,IF(G434&lt;=5,0.25,IF(G434&lt;=10,0.5,IF(G434&lt;=15,0.75,1))))</f>
        <v>1</v>
      </c>
      <c r="I434" s="49">
        <f t="shared" si="137"/>
        <v>85000</v>
      </c>
      <c r="J434" s="50">
        <v>21</v>
      </c>
      <c r="K434" s="48">
        <f aca="true" t="shared" si="140" ref="K434:K468">IF(J434=0,0,IF(J434&lt;=5,0.25,IF(J434&lt;=10,0.5,IF(J434&lt;=15,0.75,1))))</f>
        <v>1</v>
      </c>
      <c r="L434" s="49">
        <f aca="true" t="shared" si="141" ref="L434:L468">C434*K434</f>
        <v>85000</v>
      </c>
      <c r="M434" s="49">
        <f aca="true" t="shared" si="142" ref="M434:M468">L434+I434+F434</f>
        <v>255000</v>
      </c>
      <c r="N434" s="49"/>
      <c r="O434" s="49"/>
      <c r="P434" s="49">
        <f aca="true" t="shared" si="143" ref="P434:P468">M434-N434-O434</f>
        <v>255000</v>
      </c>
    </row>
    <row r="435" spans="1:16" s="43" customFormat="1" ht="36.75" customHeight="1">
      <c r="A435" s="44">
        <v>3</v>
      </c>
      <c r="B435" s="53" t="s">
        <v>461</v>
      </c>
      <c r="C435" s="46">
        <v>85000</v>
      </c>
      <c r="D435" s="47">
        <v>18</v>
      </c>
      <c r="E435" s="48">
        <f t="shared" si="138"/>
        <v>1</v>
      </c>
      <c r="F435" s="49">
        <f t="shared" si="136"/>
        <v>85000</v>
      </c>
      <c r="G435" s="50">
        <v>20</v>
      </c>
      <c r="H435" s="48">
        <f t="shared" si="139"/>
        <v>1</v>
      </c>
      <c r="I435" s="49">
        <f t="shared" si="137"/>
        <v>85000</v>
      </c>
      <c r="J435" s="50">
        <v>21</v>
      </c>
      <c r="K435" s="48">
        <f t="shared" si="140"/>
        <v>1</v>
      </c>
      <c r="L435" s="49">
        <f t="shared" si="141"/>
        <v>85000</v>
      </c>
      <c r="M435" s="49">
        <f t="shared" si="142"/>
        <v>255000</v>
      </c>
      <c r="N435" s="49"/>
      <c r="O435" s="49"/>
      <c r="P435" s="49">
        <f t="shared" si="143"/>
        <v>255000</v>
      </c>
    </row>
    <row r="436" spans="1:16" s="43" customFormat="1" ht="36.75" customHeight="1">
      <c r="A436" s="44">
        <v>4</v>
      </c>
      <c r="B436" s="53" t="s">
        <v>462</v>
      </c>
      <c r="C436" s="46">
        <v>85000</v>
      </c>
      <c r="D436" s="47">
        <v>15</v>
      </c>
      <c r="E436" s="48">
        <f t="shared" si="138"/>
        <v>0.75</v>
      </c>
      <c r="F436" s="49">
        <f t="shared" si="136"/>
        <v>63750</v>
      </c>
      <c r="G436" s="50">
        <v>18</v>
      </c>
      <c r="H436" s="48">
        <f t="shared" si="139"/>
        <v>1</v>
      </c>
      <c r="I436" s="49">
        <f t="shared" si="137"/>
        <v>85000</v>
      </c>
      <c r="J436" s="50">
        <v>20</v>
      </c>
      <c r="K436" s="48">
        <f t="shared" si="140"/>
        <v>1</v>
      </c>
      <c r="L436" s="49">
        <f t="shared" si="141"/>
        <v>85000</v>
      </c>
      <c r="M436" s="49">
        <f t="shared" si="142"/>
        <v>233750</v>
      </c>
      <c r="N436" s="49"/>
      <c r="O436" s="49"/>
      <c r="P436" s="49">
        <f t="shared" si="143"/>
        <v>233750</v>
      </c>
    </row>
    <row r="437" spans="1:16" s="43" customFormat="1" ht="36.75" customHeight="1">
      <c r="A437" s="44">
        <v>5</v>
      </c>
      <c r="B437" s="53" t="s">
        <v>463</v>
      </c>
      <c r="C437" s="46">
        <v>85000</v>
      </c>
      <c r="D437" s="47">
        <v>19</v>
      </c>
      <c r="E437" s="48">
        <f t="shared" si="138"/>
        <v>1</v>
      </c>
      <c r="F437" s="49">
        <f t="shared" si="136"/>
        <v>85000</v>
      </c>
      <c r="G437" s="50">
        <v>21</v>
      </c>
      <c r="H437" s="48">
        <f t="shared" si="139"/>
        <v>1</v>
      </c>
      <c r="I437" s="49">
        <f t="shared" si="137"/>
        <v>85000</v>
      </c>
      <c r="J437" s="50">
        <v>21</v>
      </c>
      <c r="K437" s="48">
        <f t="shared" si="140"/>
        <v>1</v>
      </c>
      <c r="L437" s="49">
        <f t="shared" si="141"/>
        <v>85000</v>
      </c>
      <c r="M437" s="49">
        <f t="shared" si="142"/>
        <v>255000</v>
      </c>
      <c r="N437" s="49"/>
      <c r="O437" s="49"/>
      <c r="P437" s="49">
        <f t="shared" si="143"/>
        <v>255000</v>
      </c>
    </row>
    <row r="438" spans="1:16" s="43" customFormat="1" ht="36.75" customHeight="1">
      <c r="A438" s="44">
        <v>6</v>
      </c>
      <c r="B438" s="53" t="s">
        <v>464</v>
      </c>
      <c r="C438" s="46">
        <v>85000</v>
      </c>
      <c r="D438" s="47">
        <v>19</v>
      </c>
      <c r="E438" s="48">
        <f t="shared" si="138"/>
        <v>1</v>
      </c>
      <c r="F438" s="49">
        <f t="shared" si="136"/>
        <v>85000</v>
      </c>
      <c r="G438" s="50">
        <v>19</v>
      </c>
      <c r="H438" s="48">
        <f t="shared" si="139"/>
        <v>1</v>
      </c>
      <c r="I438" s="49">
        <f t="shared" si="137"/>
        <v>85000</v>
      </c>
      <c r="J438" s="50">
        <v>21</v>
      </c>
      <c r="K438" s="48">
        <f t="shared" si="140"/>
        <v>1</v>
      </c>
      <c r="L438" s="49">
        <f t="shared" si="141"/>
        <v>85000</v>
      </c>
      <c r="M438" s="49">
        <f t="shared" si="142"/>
        <v>255000</v>
      </c>
      <c r="N438" s="49"/>
      <c r="O438" s="49"/>
      <c r="P438" s="49">
        <f t="shared" si="143"/>
        <v>255000</v>
      </c>
    </row>
    <row r="439" spans="1:16" s="43" customFormat="1" ht="36.75" customHeight="1">
      <c r="A439" s="44">
        <v>7</v>
      </c>
      <c r="B439" s="53" t="s">
        <v>125</v>
      </c>
      <c r="C439" s="46">
        <v>85000</v>
      </c>
      <c r="D439" s="47">
        <v>18</v>
      </c>
      <c r="E439" s="48">
        <f t="shared" si="138"/>
        <v>1</v>
      </c>
      <c r="F439" s="49">
        <f t="shared" si="136"/>
        <v>85000</v>
      </c>
      <c r="G439" s="50">
        <v>19</v>
      </c>
      <c r="H439" s="48">
        <f t="shared" si="139"/>
        <v>1</v>
      </c>
      <c r="I439" s="49">
        <f t="shared" si="137"/>
        <v>85000</v>
      </c>
      <c r="J439" s="50">
        <v>21</v>
      </c>
      <c r="K439" s="48">
        <f t="shared" si="140"/>
        <v>1</v>
      </c>
      <c r="L439" s="49">
        <f t="shared" si="141"/>
        <v>85000</v>
      </c>
      <c r="M439" s="49">
        <f t="shared" si="142"/>
        <v>255000</v>
      </c>
      <c r="N439" s="49"/>
      <c r="O439" s="49"/>
      <c r="P439" s="49">
        <f t="shared" si="143"/>
        <v>255000</v>
      </c>
    </row>
    <row r="440" spans="1:16" s="43" customFormat="1" ht="36.75" customHeight="1">
      <c r="A440" s="44">
        <v>8</v>
      </c>
      <c r="B440" s="53" t="s">
        <v>465</v>
      </c>
      <c r="C440" s="46">
        <v>85000</v>
      </c>
      <c r="D440" s="47">
        <v>19</v>
      </c>
      <c r="E440" s="48">
        <f t="shared" si="138"/>
        <v>1</v>
      </c>
      <c r="F440" s="49">
        <f t="shared" si="136"/>
        <v>85000</v>
      </c>
      <c r="G440" s="50">
        <v>21</v>
      </c>
      <c r="H440" s="48">
        <f t="shared" si="139"/>
        <v>1</v>
      </c>
      <c r="I440" s="49">
        <f t="shared" si="137"/>
        <v>85000</v>
      </c>
      <c r="J440" s="50">
        <v>21</v>
      </c>
      <c r="K440" s="48">
        <f t="shared" si="140"/>
        <v>1</v>
      </c>
      <c r="L440" s="49">
        <f t="shared" si="141"/>
        <v>85000</v>
      </c>
      <c r="M440" s="49">
        <f t="shared" si="142"/>
        <v>255000</v>
      </c>
      <c r="N440" s="49"/>
      <c r="O440" s="49"/>
      <c r="P440" s="49">
        <f t="shared" si="143"/>
        <v>255000</v>
      </c>
    </row>
    <row r="441" spans="1:16" s="43" customFormat="1" ht="36.75" customHeight="1">
      <c r="A441" s="44">
        <v>9</v>
      </c>
      <c r="B441" s="53" t="s">
        <v>466</v>
      </c>
      <c r="C441" s="46">
        <v>85000</v>
      </c>
      <c r="D441" s="47">
        <v>18</v>
      </c>
      <c r="E441" s="48">
        <f t="shared" si="138"/>
        <v>1</v>
      </c>
      <c r="F441" s="49">
        <f t="shared" si="136"/>
        <v>85000</v>
      </c>
      <c r="G441" s="50">
        <v>19</v>
      </c>
      <c r="H441" s="48">
        <f t="shared" si="139"/>
        <v>1</v>
      </c>
      <c r="I441" s="49">
        <f t="shared" si="137"/>
        <v>85000</v>
      </c>
      <c r="J441" s="50">
        <v>21</v>
      </c>
      <c r="K441" s="48">
        <f t="shared" si="140"/>
        <v>1</v>
      </c>
      <c r="L441" s="49">
        <f t="shared" si="141"/>
        <v>85000</v>
      </c>
      <c r="M441" s="49">
        <f t="shared" si="142"/>
        <v>255000</v>
      </c>
      <c r="N441" s="49"/>
      <c r="O441" s="49"/>
      <c r="P441" s="49">
        <f t="shared" si="143"/>
        <v>255000</v>
      </c>
    </row>
    <row r="442" spans="1:16" s="43" customFormat="1" ht="36.75" customHeight="1">
      <c r="A442" s="44">
        <v>10</v>
      </c>
      <c r="B442" s="53" t="s">
        <v>467</v>
      </c>
      <c r="C442" s="46">
        <v>85000</v>
      </c>
      <c r="D442" s="47">
        <v>10</v>
      </c>
      <c r="E442" s="48">
        <f t="shared" si="138"/>
        <v>0.5</v>
      </c>
      <c r="F442" s="49">
        <f t="shared" si="136"/>
        <v>42500</v>
      </c>
      <c r="G442" s="50">
        <v>19</v>
      </c>
      <c r="H442" s="48">
        <f t="shared" si="139"/>
        <v>1</v>
      </c>
      <c r="I442" s="49">
        <f t="shared" si="137"/>
        <v>85000</v>
      </c>
      <c r="J442" s="50">
        <v>21</v>
      </c>
      <c r="K442" s="48">
        <f t="shared" si="140"/>
        <v>1</v>
      </c>
      <c r="L442" s="49">
        <f t="shared" si="141"/>
        <v>85000</v>
      </c>
      <c r="M442" s="49">
        <f t="shared" si="142"/>
        <v>212500</v>
      </c>
      <c r="N442" s="49"/>
      <c r="O442" s="49"/>
      <c r="P442" s="49">
        <f t="shared" si="143"/>
        <v>212500</v>
      </c>
    </row>
    <row r="443" spans="1:16" s="43" customFormat="1" ht="36.75" customHeight="1">
      <c r="A443" s="44">
        <v>11</v>
      </c>
      <c r="B443" s="53" t="s">
        <v>468</v>
      </c>
      <c r="C443" s="46">
        <v>85000</v>
      </c>
      <c r="D443" s="47">
        <v>14</v>
      </c>
      <c r="E443" s="48">
        <f t="shared" si="138"/>
        <v>0.75</v>
      </c>
      <c r="F443" s="49">
        <f t="shared" si="136"/>
        <v>63750</v>
      </c>
      <c r="G443" s="50">
        <v>14</v>
      </c>
      <c r="H443" s="48">
        <f t="shared" si="139"/>
        <v>0.75</v>
      </c>
      <c r="I443" s="49">
        <f t="shared" si="137"/>
        <v>63750</v>
      </c>
      <c r="J443" s="50">
        <v>18</v>
      </c>
      <c r="K443" s="48">
        <f t="shared" si="140"/>
        <v>1</v>
      </c>
      <c r="L443" s="49">
        <f t="shared" si="141"/>
        <v>85000</v>
      </c>
      <c r="M443" s="49">
        <f t="shared" si="142"/>
        <v>212500</v>
      </c>
      <c r="N443" s="49"/>
      <c r="O443" s="49"/>
      <c r="P443" s="49">
        <f t="shared" si="143"/>
        <v>212500</v>
      </c>
    </row>
    <row r="444" spans="1:16" s="43" customFormat="1" ht="36.75" customHeight="1">
      <c r="A444" s="44">
        <v>12</v>
      </c>
      <c r="B444" s="53" t="s">
        <v>469</v>
      </c>
      <c r="C444" s="46">
        <v>85000</v>
      </c>
      <c r="D444" s="47">
        <v>16</v>
      </c>
      <c r="E444" s="48">
        <f t="shared" si="138"/>
        <v>1</v>
      </c>
      <c r="F444" s="49">
        <f t="shared" si="136"/>
        <v>85000</v>
      </c>
      <c r="G444" s="50">
        <v>20</v>
      </c>
      <c r="H444" s="48">
        <f t="shared" si="139"/>
        <v>1</v>
      </c>
      <c r="I444" s="49">
        <f t="shared" si="137"/>
        <v>85000</v>
      </c>
      <c r="J444" s="50">
        <v>19</v>
      </c>
      <c r="K444" s="48">
        <f t="shared" si="140"/>
        <v>1</v>
      </c>
      <c r="L444" s="49">
        <f t="shared" si="141"/>
        <v>85000</v>
      </c>
      <c r="M444" s="49">
        <f t="shared" si="142"/>
        <v>255000</v>
      </c>
      <c r="N444" s="49"/>
      <c r="O444" s="49"/>
      <c r="P444" s="49">
        <f t="shared" si="143"/>
        <v>255000</v>
      </c>
    </row>
    <row r="445" spans="1:16" s="43" customFormat="1" ht="36.75" customHeight="1">
      <c r="A445" s="44">
        <v>13</v>
      </c>
      <c r="B445" s="53" t="s">
        <v>470</v>
      </c>
      <c r="C445" s="46">
        <v>85000</v>
      </c>
      <c r="D445" s="47">
        <v>19</v>
      </c>
      <c r="E445" s="48">
        <f t="shared" si="138"/>
        <v>1</v>
      </c>
      <c r="F445" s="49">
        <f t="shared" si="136"/>
        <v>85000</v>
      </c>
      <c r="G445" s="50">
        <v>19</v>
      </c>
      <c r="H445" s="48">
        <f t="shared" si="139"/>
        <v>1</v>
      </c>
      <c r="I445" s="49">
        <f t="shared" si="137"/>
        <v>85000</v>
      </c>
      <c r="J445" s="50">
        <v>21</v>
      </c>
      <c r="K445" s="48">
        <f t="shared" si="140"/>
        <v>1</v>
      </c>
      <c r="L445" s="49">
        <f t="shared" si="141"/>
        <v>85000</v>
      </c>
      <c r="M445" s="49">
        <f t="shared" si="142"/>
        <v>255000</v>
      </c>
      <c r="N445" s="49"/>
      <c r="O445" s="49"/>
      <c r="P445" s="49">
        <f t="shared" si="143"/>
        <v>255000</v>
      </c>
    </row>
    <row r="446" spans="1:16" s="43" customFormat="1" ht="36.75" customHeight="1">
      <c r="A446" s="44">
        <v>14</v>
      </c>
      <c r="B446" s="53" t="s">
        <v>95</v>
      </c>
      <c r="C446" s="46">
        <v>85000</v>
      </c>
      <c r="D446" s="47">
        <v>19</v>
      </c>
      <c r="E446" s="48">
        <f t="shared" si="138"/>
        <v>1</v>
      </c>
      <c r="F446" s="49">
        <f t="shared" si="136"/>
        <v>85000</v>
      </c>
      <c r="G446" s="50">
        <v>21</v>
      </c>
      <c r="H446" s="48">
        <f t="shared" si="139"/>
        <v>1</v>
      </c>
      <c r="I446" s="49">
        <f t="shared" si="137"/>
        <v>85000</v>
      </c>
      <c r="J446" s="50">
        <v>21</v>
      </c>
      <c r="K446" s="48">
        <f t="shared" si="140"/>
        <v>1</v>
      </c>
      <c r="L446" s="49">
        <f t="shared" si="141"/>
        <v>85000</v>
      </c>
      <c r="M446" s="49">
        <f t="shared" si="142"/>
        <v>255000</v>
      </c>
      <c r="N446" s="49"/>
      <c r="O446" s="49"/>
      <c r="P446" s="49">
        <f t="shared" si="143"/>
        <v>255000</v>
      </c>
    </row>
    <row r="447" spans="1:16" s="43" customFormat="1" ht="36.75" customHeight="1">
      <c r="A447" s="44">
        <v>15</v>
      </c>
      <c r="B447" s="53" t="s">
        <v>471</v>
      </c>
      <c r="C447" s="46">
        <v>85000</v>
      </c>
      <c r="D447" s="47">
        <v>19</v>
      </c>
      <c r="E447" s="48">
        <f t="shared" si="138"/>
        <v>1</v>
      </c>
      <c r="F447" s="49">
        <f t="shared" si="136"/>
        <v>85000</v>
      </c>
      <c r="G447" s="50">
        <v>20</v>
      </c>
      <c r="H447" s="48">
        <f t="shared" si="139"/>
        <v>1</v>
      </c>
      <c r="I447" s="49">
        <f t="shared" si="137"/>
        <v>85000</v>
      </c>
      <c r="J447" s="50">
        <v>20</v>
      </c>
      <c r="K447" s="48">
        <f t="shared" si="140"/>
        <v>1</v>
      </c>
      <c r="L447" s="49">
        <f t="shared" si="141"/>
        <v>85000</v>
      </c>
      <c r="M447" s="49">
        <f t="shared" si="142"/>
        <v>255000</v>
      </c>
      <c r="N447" s="49"/>
      <c r="O447" s="49"/>
      <c r="P447" s="49">
        <f t="shared" si="143"/>
        <v>255000</v>
      </c>
    </row>
    <row r="448" spans="1:16" s="43" customFormat="1" ht="36.75" customHeight="1">
      <c r="A448" s="44">
        <v>16</v>
      </c>
      <c r="B448" s="53" t="s">
        <v>472</v>
      </c>
      <c r="C448" s="46">
        <v>85000</v>
      </c>
      <c r="D448" s="47">
        <v>18</v>
      </c>
      <c r="E448" s="48">
        <f t="shared" si="138"/>
        <v>1</v>
      </c>
      <c r="F448" s="49">
        <f t="shared" si="136"/>
        <v>85000</v>
      </c>
      <c r="G448" s="50">
        <v>19</v>
      </c>
      <c r="H448" s="48">
        <f t="shared" si="139"/>
        <v>1</v>
      </c>
      <c r="I448" s="49">
        <f t="shared" si="137"/>
        <v>85000</v>
      </c>
      <c r="J448" s="50">
        <v>12</v>
      </c>
      <c r="K448" s="48">
        <f t="shared" si="140"/>
        <v>0.75</v>
      </c>
      <c r="L448" s="49">
        <f t="shared" si="141"/>
        <v>63750</v>
      </c>
      <c r="M448" s="49">
        <f t="shared" si="142"/>
        <v>233750</v>
      </c>
      <c r="N448" s="49"/>
      <c r="O448" s="49"/>
      <c r="P448" s="49">
        <f t="shared" si="143"/>
        <v>233750</v>
      </c>
    </row>
    <row r="449" spans="1:16" s="43" customFormat="1" ht="36.75" customHeight="1">
      <c r="A449" s="44">
        <v>17</v>
      </c>
      <c r="B449" s="53" t="s">
        <v>473</v>
      </c>
      <c r="C449" s="46">
        <v>85000</v>
      </c>
      <c r="D449" s="47">
        <v>16</v>
      </c>
      <c r="E449" s="48">
        <f t="shared" si="138"/>
        <v>1</v>
      </c>
      <c r="F449" s="49">
        <f t="shared" si="136"/>
        <v>85000</v>
      </c>
      <c r="G449" s="50">
        <v>21</v>
      </c>
      <c r="H449" s="48">
        <f t="shared" si="139"/>
        <v>1</v>
      </c>
      <c r="I449" s="49">
        <f t="shared" si="137"/>
        <v>85000</v>
      </c>
      <c r="J449" s="50">
        <v>21</v>
      </c>
      <c r="K449" s="48">
        <f t="shared" si="140"/>
        <v>1</v>
      </c>
      <c r="L449" s="49">
        <f t="shared" si="141"/>
        <v>85000</v>
      </c>
      <c r="M449" s="49">
        <f t="shared" si="142"/>
        <v>255000</v>
      </c>
      <c r="N449" s="49"/>
      <c r="O449" s="49"/>
      <c r="P449" s="49">
        <f t="shared" si="143"/>
        <v>255000</v>
      </c>
    </row>
    <row r="450" spans="1:16" s="43" customFormat="1" ht="36.75" customHeight="1">
      <c r="A450" s="44">
        <v>18</v>
      </c>
      <c r="B450" s="53" t="s">
        <v>474</v>
      </c>
      <c r="C450" s="46">
        <v>85000</v>
      </c>
      <c r="D450" s="47">
        <v>13</v>
      </c>
      <c r="E450" s="48">
        <f t="shared" si="138"/>
        <v>0.75</v>
      </c>
      <c r="F450" s="49">
        <f t="shared" si="136"/>
        <v>63750</v>
      </c>
      <c r="G450" s="50">
        <v>19</v>
      </c>
      <c r="H450" s="48">
        <f t="shared" si="139"/>
        <v>1</v>
      </c>
      <c r="I450" s="49">
        <f t="shared" si="137"/>
        <v>85000</v>
      </c>
      <c r="J450" s="50">
        <v>21</v>
      </c>
      <c r="K450" s="48">
        <f t="shared" si="140"/>
        <v>1</v>
      </c>
      <c r="L450" s="49">
        <f t="shared" si="141"/>
        <v>85000</v>
      </c>
      <c r="M450" s="49">
        <f t="shared" si="142"/>
        <v>233750</v>
      </c>
      <c r="N450" s="49"/>
      <c r="O450" s="49"/>
      <c r="P450" s="49">
        <f t="shared" si="143"/>
        <v>233750</v>
      </c>
    </row>
    <row r="451" spans="1:16" s="43" customFormat="1" ht="36.75" customHeight="1">
      <c r="A451" s="44">
        <v>19</v>
      </c>
      <c r="B451" s="53" t="s">
        <v>475</v>
      </c>
      <c r="C451" s="46">
        <v>85000</v>
      </c>
      <c r="D451" s="47">
        <v>18</v>
      </c>
      <c r="E451" s="48">
        <f t="shared" si="138"/>
        <v>1</v>
      </c>
      <c r="F451" s="49">
        <f t="shared" si="136"/>
        <v>85000</v>
      </c>
      <c r="G451" s="50">
        <v>21</v>
      </c>
      <c r="H451" s="48">
        <f t="shared" si="139"/>
        <v>1</v>
      </c>
      <c r="I451" s="49">
        <f t="shared" si="137"/>
        <v>85000</v>
      </c>
      <c r="J451" s="50">
        <v>21</v>
      </c>
      <c r="K451" s="48">
        <f t="shared" si="140"/>
        <v>1</v>
      </c>
      <c r="L451" s="49">
        <f t="shared" si="141"/>
        <v>85000</v>
      </c>
      <c r="M451" s="49">
        <f t="shared" si="142"/>
        <v>255000</v>
      </c>
      <c r="N451" s="49"/>
      <c r="O451" s="49"/>
      <c r="P451" s="49">
        <f t="shared" si="143"/>
        <v>255000</v>
      </c>
    </row>
    <row r="452" spans="1:16" s="43" customFormat="1" ht="36.75" customHeight="1">
      <c r="A452" s="44">
        <v>20</v>
      </c>
      <c r="B452" s="53" t="s">
        <v>476</v>
      </c>
      <c r="C452" s="46">
        <v>85000</v>
      </c>
      <c r="D452" s="47">
        <v>17</v>
      </c>
      <c r="E452" s="48">
        <f t="shared" si="138"/>
        <v>1</v>
      </c>
      <c r="F452" s="49">
        <f t="shared" si="136"/>
        <v>85000</v>
      </c>
      <c r="G452" s="50">
        <v>21</v>
      </c>
      <c r="H452" s="48">
        <f t="shared" si="139"/>
        <v>1</v>
      </c>
      <c r="I452" s="49">
        <f t="shared" si="137"/>
        <v>85000</v>
      </c>
      <c r="J452" s="50">
        <v>21</v>
      </c>
      <c r="K452" s="48">
        <f t="shared" si="140"/>
        <v>1</v>
      </c>
      <c r="L452" s="49">
        <f t="shared" si="141"/>
        <v>85000</v>
      </c>
      <c r="M452" s="49">
        <f t="shared" si="142"/>
        <v>255000</v>
      </c>
      <c r="N452" s="49"/>
      <c r="O452" s="49"/>
      <c r="P452" s="49">
        <f t="shared" si="143"/>
        <v>255000</v>
      </c>
    </row>
    <row r="453" spans="1:16" s="43" customFormat="1" ht="36.75" customHeight="1">
      <c r="A453" s="44">
        <v>21</v>
      </c>
      <c r="B453" s="53" t="s">
        <v>477</v>
      </c>
      <c r="C453" s="46">
        <v>85000</v>
      </c>
      <c r="D453" s="47">
        <v>16</v>
      </c>
      <c r="E453" s="48">
        <f t="shared" si="138"/>
        <v>1</v>
      </c>
      <c r="F453" s="49">
        <f t="shared" si="136"/>
        <v>85000</v>
      </c>
      <c r="G453" s="50">
        <v>21</v>
      </c>
      <c r="H453" s="48">
        <f t="shared" si="139"/>
        <v>1</v>
      </c>
      <c r="I453" s="49">
        <f t="shared" si="137"/>
        <v>85000</v>
      </c>
      <c r="J453" s="50">
        <v>21</v>
      </c>
      <c r="K453" s="48">
        <f t="shared" si="140"/>
        <v>1</v>
      </c>
      <c r="L453" s="49">
        <f t="shared" si="141"/>
        <v>85000</v>
      </c>
      <c r="M453" s="49">
        <f t="shared" si="142"/>
        <v>255000</v>
      </c>
      <c r="N453" s="49"/>
      <c r="O453" s="49"/>
      <c r="P453" s="49">
        <f t="shared" si="143"/>
        <v>255000</v>
      </c>
    </row>
    <row r="454" spans="1:16" s="43" customFormat="1" ht="36.75" customHeight="1">
      <c r="A454" s="44">
        <v>22</v>
      </c>
      <c r="B454" s="53" t="s">
        <v>478</v>
      </c>
      <c r="C454" s="46">
        <v>85000</v>
      </c>
      <c r="D454" s="47">
        <v>18</v>
      </c>
      <c r="E454" s="48">
        <f t="shared" si="138"/>
        <v>1</v>
      </c>
      <c r="F454" s="49">
        <f t="shared" si="136"/>
        <v>85000</v>
      </c>
      <c r="G454" s="50">
        <v>19</v>
      </c>
      <c r="H454" s="48">
        <f t="shared" si="139"/>
        <v>1</v>
      </c>
      <c r="I454" s="49">
        <f t="shared" si="137"/>
        <v>85000</v>
      </c>
      <c r="J454" s="50">
        <v>15</v>
      </c>
      <c r="K454" s="48">
        <f t="shared" si="140"/>
        <v>0.75</v>
      </c>
      <c r="L454" s="49">
        <f t="shared" si="141"/>
        <v>63750</v>
      </c>
      <c r="M454" s="49">
        <f t="shared" si="142"/>
        <v>233750</v>
      </c>
      <c r="N454" s="49"/>
      <c r="O454" s="49"/>
      <c r="P454" s="49">
        <f t="shared" si="143"/>
        <v>233750</v>
      </c>
    </row>
    <row r="455" spans="1:16" s="43" customFormat="1" ht="36.75" customHeight="1">
      <c r="A455" s="44">
        <v>23</v>
      </c>
      <c r="B455" s="53" t="s">
        <v>479</v>
      </c>
      <c r="C455" s="46">
        <v>85000</v>
      </c>
      <c r="D455" s="47">
        <v>17</v>
      </c>
      <c r="E455" s="48">
        <f t="shared" si="138"/>
        <v>1</v>
      </c>
      <c r="F455" s="49">
        <f t="shared" si="136"/>
        <v>85000</v>
      </c>
      <c r="G455" s="50">
        <v>20</v>
      </c>
      <c r="H455" s="48">
        <f t="shared" si="139"/>
        <v>1</v>
      </c>
      <c r="I455" s="49">
        <f t="shared" si="137"/>
        <v>85000</v>
      </c>
      <c r="J455" s="50">
        <v>21</v>
      </c>
      <c r="K455" s="48">
        <f t="shared" si="140"/>
        <v>1</v>
      </c>
      <c r="L455" s="49">
        <f t="shared" si="141"/>
        <v>85000</v>
      </c>
      <c r="M455" s="49">
        <f t="shared" si="142"/>
        <v>255000</v>
      </c>
      <c r="N455" s="49"/>
      <c r="O455" s="49"/>
      <c r="P455" s="49">
        <f t="shared" si="143"/>
        <v>255000</v>
      </c>
    </row>
    <row r="456" spans="1:16" s="43" customFormat="1" ht="36.75" customHeight="1">
      <c r="A456" s="44">
        <v>24</v>
      </c>
      <c r="B456" s="37" t="s">
        <v>480</v>
      </c>
      <c r="C456" s="46">
        <v>85000</v>
      </c>
      <c r="D456" s="47">
        <v>17</v>
      </c>
      <c r="E456" s="48">
        <f t="shared" si="138"/>
        <v>1</v>
      </c>
      <c r="F456" s="49">
        <f t="shared" si="136"/>
        <v>85000</v>
      </c>
      <c r="G456" s="50">
        <v>16</v>
      </c>
      <c r="H456" s="48">
        <f t="shared" si="139"/>
        <v>1</v>
      </c>
      <c r="I456" s="49">
        <f t="shared" si="137"/>
        <v>85000</v>
      </c>
      <c r="J456" s="50">
        <v>21</v>
      </c>
      <c r="K456" s="48">
        <f t="shared" si="140"/>
        <v>1</v>
      </c>
      <c r="L456" s="49">
        <f t="shared" si="141"/>
        <v>85000</v>
      </c>
      <c r="M456" s="49">
        <f t="shared" si="142"/>
        <v>255000</v>
      </c>
      <c r="N456" s="49"/>
      <c r="O456" s="49"/>
      <c r="P456" s="49">
        <f t="shared" si="143"/>
        <v>255000</v>
      </c>
    </row>
    <row r="457" spans="1:16" s="43" customFormat="1" ht="36.75" customHeight="1">
      <c r="A457" s="44">
        <v>25</v>
      </c>
      <c r="B457" s="46" t="s">
        <v>481</v>
      </c>
      <c r="C457" s="46">
        <v>85000</v>
      </c>
      <c r="D457" s="49">
        <v>16</v>
      </c>
      <c r="E457" s="48">
        <f t="shared" si="138"/>
        <v>1</v>
      </c>
      <c r="F457" s="49">
        <f t="shared" si="136"/>
        <v>85000</v>
      </c>
      <c r="G457" s="50">
        <v>17</v>
      </c>
      <c r="H457" s="48">
        <f t="shared" si="139"/>
        <v>1</v>
      </c>
      <c r="I457" s="49">
        <f t="shared" si="137"/>
        <v>85000</v>
      </c>
      <c r="J457" s="50">
        <v>20</v>
      </c>
      <c r="K457" s="48">
        <f t="shared" si="140"/>
        <v>1</v>
      </c>
      <c r="L457" s="49">
        <f t="shared" si="141"/>
        <v>85000</v>
      </c>
      <c r="M457" s="49">
        <f t="shared" si="142"/>
        <v>255000</v>
      </c>
      <c r="N457" s="49"/>
      <c r="O457" s="49"/>
      <c r="P457" s="49">
        <f t="shared" si="143"/>
        <v>255000</v>
      </c>
    </row>
    <row r="458" spans="1:16" s="43" customFormat="1" ht="36.75" customHeight="1">
      <c r="A458" s="44">
        <v>26</v>
      </c>
      <c r="B458" s="53" t="s">
        <v>482</v>
      </c>
      <c r="C458" s="46">
        <v>85000</v>
      </c>
      <c r="D458" s="47">
        <v>17</v>
      </c>
      <c r="E458" s="48">
        <f t="shared" si="138"/>
        <v>1</v>
      </c>
      <c r="F458" s="49">
        <f t="shared" si="136"/>
        <v>85000</v>
      </c>
      <c r="G458" s="50">
        <v>19</v>
      </c>
      <c r="H458" s="48">
        <f t="shared" si="139"/>
        <v>1</v>
      </c>
      <c r="I458" s="49">
        <f t="shared" si="137"/>
        <v>85000</v>
      </c>
      <c r="J458" s="50">
        <v>20</v>
      </c>
      <c r="K458" s="48">
        <f t="shared" si="140"/>
        <v>1</v>
      </c>
      <c r="L458" s="49">
        <f t="shared" si="141"/>
        <v>85000</v>
      </c>
      <c r="M458" s="49">
        <f t="shared" si="142"/>
        <v>255000</v>
      </c>
      <c r="N458" s="49"/>
      <c r="O458" s="49"/>
      <c r="P458" s="49">
        <f t="shared" si="143"/>
        <v>255000</v>
      </c>
    </row>
    <row r="459" spans="1:16" s="43" customFormat="1" ht="36.75" customHeight="1">
      <c r="A459" s="44">
        <v>27</v>
      </c>
      <c r="B459" s="53" t="s">
        <v>483</v>
      </c>
      <c r="C459" s="46">
        <v>85000</v>
      </c>
      <c r="D459" s="47">
        <v>5</v>
      </c>
      <c r="E459" s="48">
        <f t="shared" si="138"/>
        <v>0.25</v>
      </c>
      <c r="F459" s="49">
        <f t="shared" si="136"/>
        <v>21250</v>
      </c>
      <c r="G459" s="50">
        <v>20</v>
      </c>
      <c r="H459" s="48">
        <f t="shared" si="139"/>
        <v>1</v>
      </c>
      <c r="I459" s="49">
        <f t="shared" si="137"/>
        <v>85000</v>
      </c>
      <c r="J459" s="50">
        <v>17</v>
      </c>
      <c r="K459" s="48">
        <f t="shared" si="140"/>
        <v>1</v>
      </c>
      <c r="L459" s="49">
        <f t="shared" si="141"/>
        <v>85000</v>
      </c>
      <c r="M459" s="49">
        <f t="shared" si="142"/>
        <v>191250</v>
      </c>
      <c r="N459" s="49"/>
      <c r="O459" s="49"/>
      <c r="P459" s="49">
        <f t="shared" si="143"/>
        <v>191250</v>
      </c>
    </row>
    <row r="460" spans="1:16" s="43" customFormat="1" ht="36.75" customHeight="1">
      <c r="A460" s="44">
        <v>28</v>
      </c>
      <c r="B460" s="53" t="s">
        <v>484</v>
      </c>
      <c r="C460" s="46">
        <v>85000</v>
      </c>
      <c r="D460" s="47">
        <v>16</v>
      </c>
      <c r="E460" s="48">
        <f t="shared" si="138"/>
        <v>1</v>
      </c>
      <c r="F460" s="49">
        <f t="shared" si="136"/>
        <v>85000</v>
      </c>
      <c r="G460" s="50">
        <v>21</v>
      </c>
      <c r="H460" s="48">
        <f t="shared" si="139"/>
        <v>1</v>
      </c>
      <c r="I460" s="49">
        <f t="shared" si="137"/>
        <v>85000</v>
      </c>
      <c r="J460" s="50">
        <v>20</v>
      </c>
      <c r="K460" s="48">
        <f t="shared" si="140"/>
        <v>1</v>
      </c>
      <c r="L460" s="49">
        <f t="shared" si="141"/>
        <v>85000</v>
      </c>
      <c r="M460" s="49">
        <f t="shared" si="142"/>
        <v>255000</v>
      </c>
      <c r="N460" s="49"/>
      <c r="O460" s="49"/>
      <c r="P460" s="49">
        <f t="shared" si="143"/>
        <v>255000</v>
      </c>
    </row>
    <row r="461" spans="1:16" s="43" customFormat="1" ht="36.75" customHeight="1">
      <c r="A461" s="44">
        <v>29</v>
      </c>
      <c r="B461" s="53" t="s">
        <v>485</v>
      </c>
      <c r="C461" s="46">
        <v>85000</v>
      </c>
      <c r="D461" s="47">
        <v>15</v>
      </c>
      <c r="E461" s="48">
        <f t="shared" si="138"/>
        <v>0.75</v>
      </c>
      <c r="F461" s="49">
        <f t="shared" si="136"/>
        <v>63750</v>
      </c>
      <c r="G461" s="50">
        <v>18</v>
      </c>
      <c r="H461" s="48">
        <f t="shared" si="139"/>
        <v>1</v>
      </c>
      <c r="I461" s="49">
        <f t="shared" si="137"/>
        <v>85000</v>
      </c>
      <c r="J461" s="50">
        <v>18</v>
      </c>
      <c r="K461" s="48">
        <f t="shared" si="140"/>
        <v>1</v>
      </c>
      <c r="L461" s="49">
        <f t="shared" si="141"/>
        <v>85000</v>
      </c>
      <c r="M461" s="49">
        <f t="shared" si="142"/>
        <v>233750</v>
      </c>
      <c r="N461" s="49"/>
      <c r="O461" s="49"/>
      <c r="P461" s="49">
        <f t="shared" si="143"/>
        <v>233750</v>
      </c>
    </row>
    <row r="462" spans="1:16" s="43" customFormat="1" ht="36.75" customHeight="1">
      <c r="A462" s="44">
        <v>30</v>
      </c>
      <c r="B462" s="53" t="s">
        <v>486</v>
      </c>
      <c r="C462" s="46">
        <v>85000</v>
      </c>
      <c r="D462" s="47">
        <v>16</v>
      </c>
      <c r="E462" s="48">
        <f t="shared" si="138"/>
        <v>1</v>
      </c>
      <c r="F462" s="49">
        <f t="shared" si="136"/>
        <v>85000</v>
      </c>
      <c r="G462" s="50">
        <v>16</v>
      </c>
      <c r="H462" s="48">
        <f t="shared" si="139"/>
        <v>1</v>
      </c>
      <c r="I462" s="49">
        <f t="shared" si="137"/>
        <v>85000</v>
      </c>
      <c r="J462" s="50">
        <v>9</v>
      </c>
      <c r="K462" s="48">
        <f t="shared" si="140"/>
        <v>0.5</v>
      </c>
      <c r="L462" s="49">
        <f t="shared" si="141"/>
        <v>42500</v>
      </c>
      <c r="M462" s="49">
        <f t="shared" si="142"/>
        <v>212500</v>
      </c>
      <c r="N462" s="49"/>
      <c r="O462" s="49"/>
      <c r="P462" s="49">
        <f t="shared" si="143"/>
        <v>212500</v>
      </c>
    </row>
    <row r="463" spans="1:16" s="43" customFormat="1" ht="36.75" customHeight="1">
      <c r="A463" s="44">
        <v>31</v>
      </c>
      <c r="B463" s="53" t="s">
        <v>487</v>
      </c>
      <c r="C463" s="46">
        <v>85000</v>
      </c>
      <c r="D463" s="47">
        <v>15</v>
      </c>
      <c r="E463" s="48">
        <f t="shared" si="138"/>
        <v>0.75</v>
      </c>
      <c r="F463" s="49">
        <f t="shared" si="136"/>
        <v>63750</v>
      </c>
      <c r="G463" s="50">
        <v>20</v>
      </c>
      <c r="H463" s="48">
        <f t="shared" si="139"/>
        <v>1</v>
      </c>
      <c r="I463" s="49">
        <f t="shared" si="137"/>
        <v>85000</v>
      </c>
      <c r="J463" s="50">
        <v>19</v>
      </c>
      <c r="K463" s="48">
        <f t="shared" si="140"/>
        <v>1</v>
      </c>
      <c r="L463" s="49">
        <f t="shared" si="141"/>
        <v>85000</v>
      </c>
      <c r="M463" s="49">
        <f t="shared" si="142"/>
        <v>233750</v>
      </c>
      <c r="N463" s="49"/>
      <c r="O463" s="49"/>
      <c r="P463" s="49">
        <f t="shared" si="143"/>
        <v>233750</v>
      </c>
    </row>
    <row r="464" spans="1:16" s="43" customFormat="1" ht="36.75" customHeight="1">
      <c r="A464" s="44">
        <v>32</v>
      </c>
      <c r="B464" s="53" t="s">
        <v>488</v>
      </c>
      <c r="C464" s="46">
        <v>85000</v>
      </c>
      <c r="D464" s="47">
        <v>19</v>
      </c>
      <c r="E464" s="48">
        <f t="shared" si="138"/>
        <v>1</v>
      </c>
      <c r="F464" s="49">
        <f t="shared" si="136"/>
        <v>85000</v>
      </c>
      <c r="G464" s="50">
        <v>19</v>
      </c>
      <c r="H464" s="48">
        <f t="shared" si="139"/>
        <v>1</v>
      </c>
      <c r="I464" s="49">
        <f t="shared" si="137"/>
        <v>85000</v>
      </c>
      <c r="J464" s="50">
        <v>19</v>
      </c>
      <c r="K464" s="48">
        <f t="shared" si="140"/>
        <v>1</v>
      </c>
      <c r="L464" s="49">
        <f t="shared" si="141"/>
        <v>85000</v>
      </c>
      <c r="M464" s="49">
        <f t="shared" si="142"/>
        <v>255000</v>
      </c>
      <c r="N464" s="49"/>
      <c r="O464" s="49"/>
      <c r="P464" s="49">
        <f t="shared" si="143"/>
        <v>255000</v>
      </c>
    </row>
    <row r="465" spans="1:16" s="43" customFormat="1" ht="36.75" customHeight="1">
      <c r="A465" s="44">
        <v>33</v>
      </c>
      <c r="B465" s="53" t="s">
        <v>489</v>
      </c>
      <c r="C465" s="46">
        <v>85000</v>
      </c>
      <c r="D465" s="47">
        <v>17</v>
      </c>
      <c r="E465" s="48">
        <f t="shared" si="138"/>
        <v>1</v>
      </c>
      <c r="F465" s="49">
        <f t="shared" si="136"/>
        <v>85000</v>
      </c>
      <c r="G465" s="50">
        <v>18</v>
      </c>
      <c r="H465" s="48">
        <f t="shared" si="139"/>
        <v>1</v>
      </c>
      <c r="I465" s="49">
        <f t="shared" si="137"/>
        <v>85000</v>
      </c>
      <c r="J465" s="50">
        <v>19</v>
      </c>
      <c r="K465" s="48">
        <f t="shared" si="140"/>
        <v>1</v>
      </c>
      <c r="L465" s="49">
        <f t="shared" si="141"/>
        <v>85000</v>
      </c>
      <c r="M465" s="49">
        <f t="shared" si="142"/>
        <v>255000</v>
      </c>
      <c r="N465" s="49"/>
      <c r="O465" s="49"/>
      <c r="P465" s="49">
        <f t="shared" si="143"/>
        <v>255000</v>
      </c>
    </row>
    <row r="466" spans="1:16" s="43" customFormat="1" ht="36.75" customHeight="1">
      <c r="A466" s="44">
        <v>34</v>
      </c>
      <c r="B466" s="53" t="s">
        <v>490</v>
      </c>
      <c r="C466" s="46">
        <v>85000</v>
      </c>
      <c r="D466" s="47">
        <v>17</v>
      </c>
      <c r="E466" s="48">
        <f t="shared" si="138"/>
        <v>1</v>
      </c>
      <c r="F466" s="49">
        <f t="shared" si="136"/>
        <v>85000</v>
      </c>
      <c r="G466" s="50">
        <v>16</v>
      </c>
      <c r="H466" s="48">
        <f t="shared" si="139"/>
        <v>1</v>
      </c>
      <c r="I466" s="49">
        <f t="shared" si="137"/>
        <v>85000</v>
      </c>
      <c r="J466" s="50">
        <v>21</v>
      </c>
      <c r="K466" s="48">
        <f t="shared" si="140"/>
        <v>1</v>
      </c>
      <c r="L466" s="49">
        <f t="shared" si="141"/>
        <v>85000</v>
      </c>
      <c r="M466" s="49">
        <f t="shared" si="142"/>
        <v>255000</v>
      </c>
      <c r="N466" s="49"/>
      <c r="O466" s="49"/>
      <c r="P466" s="49">
        <f t="shared" si="143"/>
        <v>255000</v>
      </c>
    </row>
    <row r="467" spans="1:16" s="43" customFormat="1" ht="36.75" customHeight="1">
      <c r="A467" s="44">
        <v>35</v>
      </c>
      <c r="B467" s="53" t="s">
        <v>140</v>
      </c>
      <c r="C467" s="46">
        <v>85000</v>
      </c>
      <c r="D467" s="47">
        <v>18</v>
      </c>
      <c r="E467" s="48">
        <f t="shared" si="138"/>
        <v>1</v>
      </c>
      <c r="F467" s="49">
        <f t="shared" si="136"/>
        <v>85000</v>
      </c>
      <c r="G467" s="50">
        <v>18</v>
      </c>
      <c r="H467" s="48">
        <f t="shared" si="139"/>
        <v>1</v>
      </c>
      <c r="I467" s="49">
        <f t="shared" si="137"/>
        <v>85000</v>
      </c>
      <c r="J467" s="50">
        <v>20</v>
      </c>
      <c r="K467" s="48">
        <f t="shared" si="140"/>
        <v>1</v>
      </c>
      <c r="L467" s="49">
        <f t="shared" si="141"/>
        <v>85000</v>
      </c>
      <c r="M467" s="49">
        <f t="shared" si="142"/>
        <v>255000</v>
      </c>
      <c r="N467" s="49"/>
      <c r="O467" s="49"/>
      <c r="P467" s="49">
        <f t="shared" si="143"/>
        <v>255000</v>
      </c>
    </row>
    <row r="468" spans="1:16" s="43" customFormat="1" ht="36.75" customHeight="1">
      <c r="A468" s="44">
        <v>36</v>
      </c>
      <c r="B468" s="53" t="s">
        <v>491</v>
      </c>
      <c r="C468" s="46">
        <v>85000</v>
      </c>
      <c r="D468" s="47">
        <v>14</v>
      </c>
      <c r="E468" s="48">
        <f t="shared" si="138"/>
        <v>0.75</v>
      </c>
      <c r="F468" s="49">
        <f t="shared" si="136"/>
        <v>63750</v>
      </c>
      <c r="G468" s="50">
        <v>13</v>
      </c>
      <c r="H468" s="48">
        <f t="shared" si="139"/>
        <v>0.75</v>
      </c>
      <c r="I468" s="49">
        <f t="shared" si="137"/>
        <v>63750</v>
      </c>
      <c r="J468" s="50">
        <v>19</v>
      </c>
      <c r="K468" s="48">
        <f t="shared" si="140"/>
        <v>1</v>
      </c>
      <c r="L468" s="49">
        <f t="shared" si="141"/>
        <v>85000</v>
      </c>
      <c r="M468" s="49">
        <f t="shared" si="142"/>
        <v>212500</v>
      </c>
      <c r="N468" s="49"/>
      <c r="O468" s="49"/>
      <c r="P468" s="49">
        <f t="shared" si="143"/>
        <v>212500</v>
      </c>
    </row>
    <row r="469" spans="1:16" s="43" customFormat="1" ht="36.75" customHeight="1">
      <c r="A469" s="40">
        <v>18</v>
      </c>
      <c r="B469" s="41" t="s">
        <v>65</v>
      </c>
      <c r="C469" s="42"/>
      <c r="D469" s="42"/>
      <c r="E469" s="42"/>
      <c r="F469" s="42">
        <f>SUM(F470:F486)</f>
        <v>1402500</v>
      </c>
      <c r="G469" s="42"/>
      <c r="H469" s="42"/>
      <c r="I469" s="42">
        <f>SUM(I470:I486)</f>
        <v>1360000</v>
      </c>
      <c r="J469" s="42"/>
      <c r="K469" s="42"/>
      <c r="L469" s="42">
        <f>SUM(L470:L486)</f>
        <v>1317500</v>
      </c>
      <c r="M469" s="42">
        <f>SUM(M470:M486)</f>
        <v>4080000</v>
      </c>
      <c r="N469" s="73">
        <f>SUM(N470:N486)</f>
        <v>191250</v>
      </c>
      <c r="O469" s="42">
        <f>SUM(O470:O486)</f>
        <v>0</v>
      </c>
      <c r="P469" s="42">
        <f>SUM(P470:P486)</f>
        <v>3888750</v>
      </c>
    </row>
    <row r="470" spans="1:16" s="43" customFormat="1" ht="36.75" customHeight="1">
      <c r="A470" s="44">
        <v>1</v>
      </c>
      <c r="B470" s="37" t="s">
        <v>492</v>
      </c>
      <c r="C470" s="46">
        <v>85000</v>
      </c>
      <c r="D470" s="47">
        <v>16</v>
      </c>
      <c r="E470" s="48">
        <f>IF(D470=0,0,IF(D470&lt;=5,0.25,IF(D470&lt;=10,0.5,IF(D470&lt;=15,0.75,1))))</f>
        <v>1</v>
      </c>
      <c r="F470" s="49">
        <f aca="true" t="shared" si="144" ref="F470:F486">C470*E470</f>
        <v>85000</v>
      </c>
      <c r="G470" s="50">
        <v>17</v>
      </c>
      <c r="H470" s="48">
        <f>IF(G470=0,0,IF(G470&lt;=5,0.25,IF(G470&lt;=10,0.5,IF(G470&lt;=15,0.75,1))))</f>
        <v>1</v>
      </c>
      <c r="I470" s="49">
        <f aca="true" t="shared" si="145" ref="I470:I486">C470*H470</f>
        <v>85000</v>
      </c>
      <c r="J470" s="50">
        <v>20</v>
      </c>
      <c r="K470" s="48">
        <f>IF(J470=0,0,IF(J470&lt;=5,0.25,IF(J470&lt;=10,0.5,IF(J470&lt;=15,0.75,1))))</f>
        <v>1</v>
      </c>
      <c r="L470" s="49">
        <f>C470*K470</f>
        <v>85000</v>
      </c>
      <c r="M470" s="49">
        <f>L470+I470+F470</f>
        <v>255000</v>
      </c>
      <c r="N470" s="49"/>
      <c r="O470" s="49"/>
      <c r="P470" s="49">
        <f>M470-N470-O470</f>
        <v>255000</v>
      </c>
    </row>
    <row r="471" spans="1:16" s="43" customFormat="1" ht="36.75" customHeight="1">
      <c r="A471" s="44">
        <v>2</v>
      </c>
      <c r="B471" s="37" t="s">
        <v>493</v>
      </c>
      <c r="C471" s="46">
        <v>85000</v>
      </c>
      <c r="D471" s="47">
        <v>16</v>
      </c>
      <c r="E471" s="48">
        <f aca="true" t="shared" si="146" ref="E471:E486">IF(D471=0,0,IF(D471&lt;=5,0.25,IF(D471&lt;=10,0.5,IF(D471&lt;=15,0.75,1))))</f>
        <v>1</v>
      </c>
      <c r="F471" s="49">
        <f t="shared" si="144"/>
        <v>85000</v>
      </c>
      <c r="G471" s="50">
        <v>21</v>
      </c>
      <c r="H471" s="48">
        <f aca="true" t="shared" si="147" ref="H471:H486">IF(G471=0,0,IF(G471&lt;=5,0.25,IF(G471&lt;=10,0.5,IF(G471&lt;=15,0.75,1))))</f>
        <v>1</v>
      </c>
      <c r="I471" s="49">
        <f t="shared" si="145"/>
        <v>85000</v>
      </c>
      <c r="J471" s="50">
        <v>21</v>
      </c>
      <c r="K471" s="48">
        <f aca="true" t="shared" si="148" ref="K471:K486">IF(J471=0,0,IF(J471&lt;=5,0.25,IF(J471&lt;=10,0.5,IF(J471&lt;=15,0.75,1))))</f>
        <v>1</v>
      </c>
      <c r="L471" s="49">
        <f aca="true" t="shared" si="149" ref="L471:L486">C471*K471</f>
        <v>85000</v>
      </c>
      <c r="M471" s="49">
        <f aca="true" t="shared" si="150" ref="M471:M486">L471+I471+F471</f>
        <v>255000</v>
      </c>
      <c r="N471" s="49"/>
      <c r="O471" s="49"/>
      <c r="P471" s="49">
        <f aca="true" t="shared" si="151" ref="P471:P486">M471-N471-O471</f>
        <v>255000</v>
      </c>
    </row>
    <row r="472" spans="1:16" s="43" customFormat="1" ht="36.75" customHeight="1">
      <c r="A472" s="44">
        <v>3</v>
      </c>
      <c r="B472" s="37" t="s">
        <v>494</v>
      </c>
      <c r="C472" s="46">
        <v>85000</v>
      </c>
      <c r="D472" s="44">
        <v>17</v>
      </c>
      <c r="E472" s="48">
        <f t="shared" si="146"/>
        <v>1</v>
      </c>
      <c r="F472" s="49">
        <f t="shared" si="144"/>
        <v>85000</v>
      </c>
      <c r="G472" s="50">
        <v>18</v>
      </c>
      <c r="H472" s="48">
        <f t="shared" si="147"/>
        <v>1</v>
      </c>
      <c r="I472" s="49">
        <f t="shared" si="145"/>
        <v>85000</v>
      </c>
      <c r="J472" s="50">
        <v>21</v>
      </c>
      <c r="K472" s="48">
        <f t="shared" si="148"/>
        <v>1</v>
      </c>
      <c r="L472" s="49">
        <f t="shared" si="149"/>
        <v>85000</v>
      </c>
      <c r="M472" s="49">
        <f t="shared" si="150"/>
        <v>255000</v>
      </c>
      <c r="N472" s="49"/>
      <c r="O472" s="49"/>
      <c r="P472" s="49">
        <f t="shared" si="151"/>
        <v>255000</v>
      </c>
    </row>
    <row r="473" spans="1:16" s="43" customFormat="1" ht="36.75" customHeight="1">
      <c r="A473" s="44">
        <v>4</v>
      </c>
      <c r="B473" s="37" t="s">
        <v>495</v>
      </c>
      <c r="C473" s="46">
        <v>85000</v>
      </c>
      <c r="D473" s="47">
        <v>19</v>
      </c>
      <c r="E473" s="48">
        <f t="shared" si="146"/>
        <v>1</v>
      </c>
      <c r="F473" s="49">
        <f t="shared" si="144"/>
        <v>85000</v>
      </c>
      <c r="G473" s="50">
        <v>21</v>
      </c>
      <c r="H473" s="48">
        <f t="shared" si="147"/>
        <v>1</v>
      </c>
      <c r="I473" s="49">
        <f t="shared" si="145"/>
        <v>85000</v>
      </c>
      <c r="J473" s="50">
        <v>19</v>
      </c>
      <c r="K473" s="48">
        <f t="shared" si="148"/>
        <v>1</v>
      </c>
      <c r="L473" s="49">
        <f t="shared" si="149"/>
        <v>85000</v>
      </c>
      <c r="M473" s="49">
        <f t="shared" si="150"/>
        <v>255000</v>
      </c>
      <c r="N473" s="49"/>
      <c r="O473" s="49"/>
      <c r="P473" s="49">
        <f t="shared" si="151"/>
        <v>255000</v>
      </c>
    </row>
    <row r="474" spans="1:16" s="43" customFormat="1" ht="36.75" customHeight="1">
      <c r="A474" s="44">
        <v>5</v>
      </c>
      <c r="B474" s="37" t="s">
        <v>496</v>
      </c>
      <c r="C474" s="46">
        <v>85000</v>
      </c>
      <c r="D474" s="44">
        <v>18</v>
      </c>
      <c r="E474" s="48">
        <f t="shared" si="146"/>
        <v>1</v>
      </c>
      <c r="F474" s="49">
        <f t="shared" si="144"/>
        <v>85000</v>
      </c>
      <c r="G474" s="50">
        <v>21</v>
      </c>
      <c r="H474" s="48">
        <f t="shared" si="147"/>
        <v>1</v>
      </c>
      <c r="I474" s="49">
        <f t="shared" si="145"/>
        <v>85000</v>
      </c>
      <c r="J474" s="50">
        <v>21</v>
      </c>
      <c r="K474" s="48">
        <f t="shared" si="148"/>
        <v>1</v>
      </c>
      <c r="L474" s="49">
        <f t="shared" si="149"/>
        <v>85000</v>
      </c>
      <c r="M474" s="49">
        <f t="shared" si="150"/>
        <v>255000</v>
      </c>
      <c r="N474" s="49"/>
      <c r="O474" s="49"/>
      <c r="P474" s="49">
        <f t="shared" si="151"/>
        <v>255000</v>
      </c>
    </row>
    <row r="475" spans="1:16" s="43" customFormat="1" ht="36.75" customHeight="1">
      <c r="A475" s="44">
        <v>6</v>
      </c>
      <c r="B475" s="37" t="s">
        <v>497</v>
      </c>
      <c r="C475" s="46">
        <v>85000</v>
      </c>
      <c r="D475" s="47">
        <v>13</v>
      </c>
      <c r="E475" s="48">
        <f t="shared" si="146"/>
        <v>0.75</v>
      </c>
      <c r="F475" s="49">
        <f t="shared" si="144"/>
        <v>63750</v>
      </c>
      <c r="G475" s="50">
        <v>16</v>
      </c>
      <c r="H475" s="48">
        <f t="shared" si="147"/>
        <v>1</v>
      </c>
      <c r="I475" s="49">
        <f t="shared" si="145"/>
        <v>85000</v>
      </c>
      <c r="J475" s="50">
        <v>21</v>
      </c>
      <c r="K475" s="48">
        <f t="shared" si="148"/>
        <v>1</v>
      </c>
      <c r="L475" s="49">
        <f t="shared" si="149"/>
        <v>85000</v>
      </c>
      <c r="M475" s="49">
        <f t="shared" si="150"/>
        <v>233750</v>
      </c>
      <c r="N475" s="49"/>
      <c r="O475" s="49"/>
      <c r="P475" s="49">
        <f t="shared" si="151"/>
        <v>233750</v>
      </c>
    </row>
    <row r="476" spans="1:16" s="43" customFormat="1" ht="36.75" customHeight="1">
      <c r="A476" s="44">
        <v>7</v>
      </c>
      <c r="B476" s="37" t="s">
        <v>498</v>
      </c>
      <c r="C476" s="46">
        <v>85000</v>
      </c>
      <c r="D476" s="47">
        <v>18</v>
      </c>
      <c r="E476" s="48">
        <f t="shared" si="146"/>
        <v>1</v>
      </c>
      <c r="F476" s="49">
        <f t="shared" si="144"/>
        <v>85000</v>
      </c>
      <c r="G476" s="50">
        <v>18</v>
      </c>
      <c r="H476" s="48">
        <f t="shared" si="147"/>
        <v>1</v>
      </c>
      <c r="I476" s="49">
        <f t="shared" si="145"/>
        <v>85000</v>
      </c>
      <c r="J476" s="50">
        <v>21</v>
      </c>
      <c r="K476" s="48">
        <f t="shared" si="148"/>
        <v>1</v>
      </c>
      <c r="L476" s="49">
        <f t="shared" si="149"/>
        <v>85000</v>
      </c>
      <c r="M476" s="49">
        <f t="shared" si="150"/>
        <v>255000</v>
      </c>
      <c r="N476" s="49"/>
      <c r="O476" s="49"/>
      <c r="P476" s="49">
        <f t="shared" si="151"/>
        <v>255000</v>
      </c>
    </row>
    <row r="477" spans="1:16" s="43" customFormat="1" ht="36.75" customHeight="1">
      <c r="A477" s="44">
        <v>8</v>
      </c>
      <c r="B477" s="37" t="s">
        <v>499</v>
      </c>
      <c r="C477" s="46">
        <v>85000</v>
      </c>
      <c r="D477" s="47">
        <v>19</v>
      </c>
      <c r="E477" s="48">
        <f t="shared" si="146"/>
        <v>1</v>
      </c>
      <c r="F477" s="49">
        <f t="shared" si="144"/>
        <v>85000</v>
      </c>
      <c r="G477" s="50">
        <v>20</v>
      </c>
      <c r="H477" s="48">
        <f t="shared" si="147"/>
        <v>1</v>
      </c>
      <c r="I477" s="49">
        <f t="shared" si="145"/>
        <v>85000</v>
      </c>
      <c r="J477" s="50">
        <v>21</v>
      </c>
      <c r="K477" s="48">
        <f t="shared" si="148"/>
        <v>1</v>
      </c>
      <c r="L477" s="49">
        <f t="shared" si="149"/>
        <v>85000</v>
      </c>
      <c r="M477" s="49">
        <f t="shared" si="150"/>
        <v>255000</v>
      </c>
      <c r="N477" s="49"/>
      <c r="O477" s="49"/>
      <c r="P477" s="49">
        <f t="shared" si="151"/>
        <v>255000</v>
      </c>
    </row>
    <row r="478" spans="1:16" s="43" customFormat="1" ht="36.75" customHeight="1">
      <c r="A478" s="44">
        <v>9</v>
      </c>
      <c r="B478" s="37" t="s">
        <v>500</v>
      </c>
      <c r="C478" s="46">
        <v>85000</v>
      </c>
      <c r="D478" s="47">
        <v>19</v>
      </c>
      <c r="E478" s="48">
        <f t="shared" si="146"/>
        <v>1</v>
      </c>
      <c r="F478" s="49">
        <f t="shared" si="144"/>
        <v>85000</v>
      </c>
      <c r="G478" s="50">
        <v>21</v>
      </c>
      <c r="H478" s="48">
        <f t="shared" si="147"/>
        <v>1</v>
      </c>
      <c r="I478" s="49">
        <f t="shared" si="145"/>
        <v>85000</v>
      </c>
      <c r="J478" s="50">
        <v>21</v>
      </c>
      <c r="K478" s="48">
        <f t="shared" si="148"/>
        <v>1</v>
      </c>
      <c r="L478" s="49">
        <f t="shared" si="149"/>
        <v>85000</v>
      </c>
      <c r="M478" s="49">
        <f t="shared" si="150"/>
        <v>255000</v>
      </c>
      <c r="N478" s="49"/>
      <c r="O478" s="49"/>
      <c r="P478" s="49">
        <f t="shared" si="151"/>
        <v>255000</v>
      </c>
    </row>
    <row r="479" spans="1:16" s="43" customFormat="1" ht="36.75" customHeight="1">
      <c r="A479" s="44">
        <v>10</v>
      </c>
      <c r="B479" s="37" t="s">
        <v>501</v>
      </c>
      <c r="C479" s="46">
        <v>85000</v>
      </c>
      <c r="D479" s="47">
        <v>19</v>
      </c>
      <c r="E479" s="48">
        <f t="shared" si="146"/>
        <v>1</v>
      </c>
      <c r="F479" s="49">
        <f t="shared" si="144"/>
        <v>85000</v>
      </c>
      <c r="G479" s="50">
        <v>19</v>
      </c>
      <c r="H479" s="48">
        <f t="shared" si="147"/>
        <v>1</v>
      </c>
      <c r="I479" s="49">
        <f t="shared" si="145"/>
        <v>85000</v>
      </c>
      <c r="J479" s="50">
        <v>20</v>
      </c>
      <c r="K479" s="48">
        <f t="shared" si="148"/>
        <v>1</v>
      </c>
      <c r="L479" s="49">
        <f t="shared" si="149"/>
        <v>85000</v>
      </c>
      <c r="M479" s="49">
        <f t="shared" si="150"/>
        <v>255000</v>
      </c>
      <c r="N479" s="49"/>
      <c r="O479" s="49"/>
      <c r="P479" s="49">
        <f t="shared" si="151"/>
        <v>255000</v>
      </c>
    </row>
    <row r="480" spans="1:16" s="43" customFormat="1" ht="36.75" customHeight="1">
      <c r="A480" s="44">
        <v>11</v>
      </c>
      <c r="B480" s="37" t="s">
        <v>502</v>
      </c>
      <c r="C480" s="46">
        <v>85000</v>
      </c>
      <c r="D480" s="47">
        <v>19</v>
      </c>
      <c r="E480" s="48">
        <f t="shared" si="146"/>
        <v>1</v>
      </c>
      <c r="F480" s="49">
        <f t="shared" si="144"/>
        <v>85000</v>
      </c>
      <c r="G480" s="50">
        <v>21</v>
      </c>
      <c r="H480" s="48">
        <f t="shared" si="147"/>
        <v>1</v>
      </c>
      <c r="I480" s="49">
        <f t="shared" si="145"/>
        <v>85000</v>
      </c>
      <c r="J480" s="50">
        <v>21</v>
      </c>
      <c r="K480" s="48">
        <f t="shared" si="148"/>
        <v>1</v>
      </c>
      <c r="L480" s="49">
        <f t="shared" si="149"/>
        <v>85000</v>
      </c>
      <c r="M480" s="49">
        <f t="shared" si="150"/>
        <v>255000</v>
      </c>
      <c r="N480" s="49"/>
      <c r="O480" s="49"/>
      <c r="P480" s="49">
        <f t="shared" si="151"/>
        <v>255000</v>
      </c>
    </row>
    <row r="481" spans="1:16" s="43" customFormat="1" ht="36.75" customHeight="1">
      <c r="A481" s="44">
        <v>12</v>
      </c>
      <c r="B481" s="37" t="s">
        <v>503</v>
      </c>
      <c r="C481" s="46">
        <v>85000</v>
      </c>
      <c r="D481" s="47">
        <v>14</v>
      </c>
      <c r="E481" s="48">
        <f t="shared" si="146"/>
        <v>0.75</v>
      </c>
      <c r="F481" s="49">
        <f t="shared" si="144"/>
        <v>63750</v>
      </c>
      <c r="G481" s="50">
        <v>16</v>
      </c>
      <c r="H481" s="48">
        <f t="shared" si="147"/>
        <v>1</v>
      </c>
      <c r="I481" s="49">
        <f t="shared" si="145"/>
        <v>85000</v>
      </c>
      <c r="J481" s="50">
        <v>8</v>
      </c>
      <c r="K481" s="48">
        <f t="shared" si="148"/>
        <v>0.5</v>
      </c>
      <c r="L481" s="49">
        <f t="shared" si="149"/>
        <v>42500</v>
      </c>
      <c r="M481" s="49">
        <f t="shared" si="150"/>
        <v>191250</v>
      </c>
      <c r="N481" s="74">
        <f>M481</f>
        <v>191250</v>
      </c>
      <c r="O481" s="49"/>
      <c r="P481" s="49">
        <f t="shared" si="151"/>
        <v>0</v>
      </c>
    </row>
    <row r="482" spans="1:16" s="43" customFormat="1" ht="36.75" customHeight="1">
      <c r="A482" s="44">
        <v>13</v>
      </c>
      <c r="B482" s="37" t="s">
        <v>170</v>
      </c>
      <c r="C482" s="46">
        <v>85000</v>
      </c>
      <c r="D482" s="47">
        <v>17</v>
      </c>
      <c r="E482" s="48">
        <f t="shared" si="146"/>
        <v>1</v>
      </c>
      <c r="F482" s="49">
        <f t="shared" si="144"/>
        <v>85000</v>
      </c>
      <c r="G482" s="50">
        <v>21</v>
      </c>
      <c r="H482" s="48">
        <f t="shared" si="147"/>
        <v>1</v>
      </c>
      <c r="I482" s="49">
        <f t="shared" si="145"/>
        <v>85000</v>
      </c>
      <c r="J482" s="50">
        <v>18</v>
      </c>
      <c r="K482" s="48">
        <f t="shared" si="148"/>
        <v>1</v>
      </c>
      <c r="L482" s="49">
        <f t="shared" si="149"/>
        <v>85000</v>
      </c>
      <c r="M482" s="49">
        <f t="shared" si="150"/>
        <v>255000</v>
      </c>
      <c r="N482" s="49"/>
      <c r="O482" s="49"/>
      <c r="P482" s="49">
        <f t="shared" si="151"/>
        <v>255000</v>
      </c>
    </row>
    <row r="483" spans="1:16" s="43" customFormat="1" ht="36.75" customHeight="1">
      <c r="A483" s="44">
        <v>14</v>
      </c>
      <c r="B483" s="37" t="s">
        <v>504</v>
      </c>
      <c r="C483" s="46">
        <v>85000</v>
      </c>
      <c r="D483" s="47">
        <v>18</v>
      </c>
      <c r="E483" s="48">
        <f t="shared" si="146"/>
        <v>1</v>
      </c>
      <c r="F483" s="49">
        <f t="shared" si="144"/>
        <v>85000</v>
      </c>
      <c r="G483" s="50">
        <v>19</v>
      </c>
      <c r="H483" s="48">
        <f t="shared" si="147"/>
        <v>1</v>
      </c>
      <c r="I483" s="49">
        <f t="shared" si="145"/>
        <v>85000</v>
      </c>
      <c r="J483" s="50">
        <v>19</v>
      </c>
      <c r="K483" s="48">
        <f t="shared" si="148"/>
        <v>1</v>
      </c>
      <c r="L483" s="49">
        <f t="shared" si="149"/>
        <v>85000</v>
      </c>
      <c r="M483" s="49">
        <f t="shared" si="150"/>
        <v>255000</v>
      </c>
      <c r="N483" s="49"/>
      <c r="O483" s="49"/>
      <c r="P483" s="49">
        <f t="shared" si="151"/>
        <v>255000</v>
      </c>
    </row>
    <row r="484" spans="1:16" s="43" customFormat="1" ht="36.75" customHeight="1">
      <c r="A484" s="44">
        <v>15</v>
      </c>
      <c r="B484" s="37" t="s">
        <v>505</v>
      </c>
      <c r="C484" s="46">
        <v>85000</v>
      </c>
      <c r="D484" s="47">
        <v>19</v>
      </c>
      <c r="E484" s="48">
        <f t="shared" si="146"/>
        <v>1</v>
      </c>
      <c r="F484" s="49">
        <f t="shared" si="144"/>
        <v>85000</v>
      </c>
      <c r="G484" s="50">
        <v>21</v>
      </c>
      <c r="H484" s="48">
        <f t="shared" si="147"/>
        <v>1</v>
      </c>
      <c r="I484" s="49">
        <f t="shared" si="145"/>
        <v>85000</v>
      </c>
      <c r="J484" s="50">
        <v>21</v>
      </c>
      <c r="K484" s="48">
        <f t="shared" si="148"/>
        <v>1</v>
      </c>
      <c r="L484" s="49">
        <f t="shared" si="149"/>
        <v>85000</v>
      </c>
      <c r="M484" s="49">
        <f t="shared" si="150"/>
        <v>255000</v>
      </c>
      <c r="N484" s="49"/>
      <c r="O484" s="49"/>
      <c r="P484" s="49">
        <f t="shared" si="151"/>
        <v>255000</v>
      </c>
    </row>
    <row r="485" spans="1:16" s="43" customFormat="1" ht="36.75" customHeight="1">
      <c r="A485" s="44">
        <v>16</v>
      </c>
      <c r="B485" s="37" t="s">
        <v>506</v>
      </c>
      <c r="C485" s="46">
        <v>85000</v>
      </c>
      <c r="D485" s="47">
        <v>18</v>
      </c>
      <c r="E485" s="48">
        <f t="shared" si="146"/>
        <v>1</v>
      </c>
      <c r="F485" s="49">
        <f t="shared" si="144"/>
        <v>85000</v>
      </c>
      <c r="G485" s="50">
        <v>21</v>
      </c>
      <c r="H485" s="48">
        <f t="shared" si="147"/>
        <v>1</v>
      </c>
      <c r="I485" s="49">
        <f t="shared" si="145"/>
        <v>85000</v>
      </c>
      <c r="J485" s="50">
        <v>17</v>
      </c>
      <c r="K485" s="48">
        <f t="shared" si="148"/>
        <v>1</v>
      </c>
      <c r="L485" s="49">
        <f t="shared" si="149"/>
        <v>85000</v>
      </c>
      <c r="M485" s="49">
        <f t="shared" si="150"/>
        <v>255000</v>
      </c>
      <c r="N485" s="49"/>
      <c r="O485" s="49"/>
      <c r="P485" s="49">
        <f t="shared" si="151"/>
        <v>255000</v>
      </c>
    </row>
    <row r="486" spans="1:16" s="43" customFormat="1" ht="36.75" customHeight="1">
      <c r="A486" s="44">
        <v>17</v>
      </c>
      <c r="B486" s="53" t="s">
        <v>507</v>
      </c>
      <c r="C486" s="46">
        <v>85000</v>
      </c>
      <c r="D486" s="47">
        <v>19</v>
      </c>
      <c r="E486" s="48">
        <f t="shared" si="146"/>
        <v>1</v>
      </c>
      <c r="F486" s="49">
        <f t="shared" si="144"/>
        <v>85000</v>
      </c>
      <c r="G486" s="47"/>
      <c r="H486" s="48">
        <f t="shared" si="147"/>
        <v>0</v>
      </c>
      <c r="I486" s="49">
        <f t="shared" si="145"/>
        <v>0</v>
      </c>
      <c r="J486" s="52"/>
      <c r="K486" s="48">
        <f t="shared" si="148"/>
        <v>0</v>
      </c>
      <c r="L486" s="49">
        <f t="shared" si="149"/>
        <v>0</v>
      </c>
      <c r="M486" s="49">
        <f t="shared" si="150"/>
        <v>85000</v>
      </c>
      <c r="N486" s="49"/>
      <c r="O486" s="49"/>
      <c r="P486" s="49">
        <f t="shared" si="151"/>
        <v>85000</v>
      </c>
    </row>
    <row r="487" spans="1:16" s="43" customFormat="1" ht="36.75" customHeight="1">
      <c r="A487" s="40">
        <v>19</v>
      </c>
      <c r="B487" s="41" t="s">
        <v>66</v>
      </c>
      <c r="C487" s="42"/>
      <c r="D487" s="42"/>
      <c r="E487" s="42"/>
      <c r="F487" s="42">
        <f>SUM(F488:F517)</f>
        <v>2550000</v>
      </c>
      <c r="G487" s="42"/>
      <c r="H487" s="42"/>
      <c r="I487" s="42">
        <f>SUM(I488:I517)</f>
        <v>2380000</v>
      </c>
      <c r="J487" s="42"/>
      <c r="K487" s="42"/>
      <c r="L487" s="42">
        <f>SUM(L488:L517)</f>
        <v>2528750</v>
      </c>
      <c r="M487" s="42">
        <f>SUM(M488:M517)</f>
        <v>7458750</v>
      </c>
      <c r="N487" s="42">
        <f>SUM(N488:N517)</f>
        <v>0</v>
      </c>
      <c r="O487" s="42">
        <f>SUM(O488:O517)</f>
        <v>0</v>
      </c>
      <c r="P487" s="42">
        <f>SUM(P488:P517)</f>
        <v>7458750</v>
      </c>
    </row>
    <row r="488" spans="1:16" s="43" customFormat="1" ht="36.75" customHeight="1">
      <c r="A488" s="44">
        <v>1</v>
      </c>
      <c r="B488" s="39" t="s">
        <v>508</v>
      </c>
      <c r="C488" s="46">
        <v>85000</v>
      </c>
      <c r="D488" s="47">
        <v>19</v>
      </c>
      <c r="E488" s="48">
        <f>IF(D488=0,0,IF(D488&lt;=5,0.25,IF(D488&lt;=10,0.5,IF(D488&lt;=15,0.75,1))))</f>
        <v>1</v>
      </c>
      <c r="F488" s="49">
        <f aca="true" t="shared" si="152" ref="F488:F517">C488*E488</f>
        <v>85000</v>
      </c>
      <c r="G488" s="50">
        <v>20</v>
      </c>
      <c r="H488" s="48">
        <f>IF(G488=0,0,IF(G488&lt;=5,0.25,IF(G488&lt;=10,0.5,IF(G488&lt;=15,0.75,1))))</f>
        <v>1</v>
      </c>
      <c r="I488" s="49">
        <f aca="true" t="shared" si="153" ref="I488:I517">C488*H488</f>
        <v>85000</v>
      </c>
      <c r="J488" s="50">
        <v>18</v>
      </c>
      <c r="K488" s="48">
        <f>IF(J488=0,0,IF(J488&lt;=5,0.25,IF(J488&lt;=10,0.5,IF(J488&lt;=15,0.75,1))))</f>
        <v>1</v>
      </c>
      <c r="L488" s="49">
        <f>C488*K488</f>
        <v>85000</v>
      </c>
      <c r="M488" s="49">
        <f>L488+I488+F488</f>
        <v>255000</v>
      </c>
      <c r="N488" s="49"/>
      <c r="O488" s="49"/>
      <c r="P488" s="49">
        <f>M488-N488-O488</f>
        <v>255000</v>
      </c>
    </row>
    <row r="489" spans="1:16" s="43" customFormat="1" ht="36.75" customHeight="1">
      <c r="A489" s="44">
        <v>2</v>
      </c>
      <c r="B489" s="39" t="s">
        <v>509</v>
      </c>
      <c r="C489" s="46">
        <v>85000</v>
      </c>
      <c r="D489" s="47">
        <v>19</v>
      </c>
      <c r="E489" s="48">
        <f aca="true" t="shared" si="154" ref="E489:E517">IF(D489=0,0,IF(D489&lt;=5,0.25,IF(D489&lt;=10,0.5,IF(D489&lt;=15,0.75,1))))</f>
        <v>1</v>
      </c>
      <c r="F489" s="49">
        <f t="shared" si="152"/>
        <v>85000</v>
      </c>
      <c r="G489" s="50">
        <v>10</v>
      </c>
      <c r="H489" s="48">
        <f aca="true" t="shared" si="155" ref="H489:H517">IF(G489=0,0,IF(G489&lt;=5,0.25,IF(G489&lt;=10,0.5,IF(G489&lt;=15,0.75,1))))</f>
        <v>0.5</v>
      </c>
      <c r="I489" s="49">
        <f t="shared" si="153"/>
        <v>42500</v>
      </c>
      <c r="J489" s="50">
        <v>18</v>
      </c>
      <c r="K489" s="48">
        <f aca="true" t="shared" si="156" ref="K489:K517">IF(J489=0,0,IF(J489&lt;=5,0.25,IF(J489&lt;=10,0.5,IF(J489&lt;=15,0.75,1))))</f>
        <v>1</v>
      </c>
      <c r="L489" s="49">
        <f aca="true" t="shared" si="157" ref="L489:L517">C489*K489</f>
        <v>85000</v>
      </c>
      <c r="M489" s="49">
        <f aca="true" t="shared" si="158" ref="M489:M517">L489+I489+F489</f>
        <v>212500</v>
      </c>
      <c r="N489" s="49"/>
      <c r="O489" s="49"/>
      <c r="P489" s="49">
        <f aca="true" t="shared" si="159" ref="P489:P517">M489-N489-O489</f>
        <v>212500</v>
      </c>
    </row>
    <row r="490" spans="1:16" s="43" customFormat="1" ht="36.75" customHeight="1">
      <c r="A490" s="44">
        <v>3</v>
      </c>
      <c r="B490" s="39" t="s">
        <v>510</v>
      </c>
      <c r="C490" s="46">
        <v>85000</v>
      </c>
      <c r="D490" s="47">
        <v>17</v>
      </c>
      <c r="E490" s="48">
        <f t="shared" si="154"/>
        <v>1</v>
      </c>
      <c r="F490" s="49">
        <f t="shared" si="152"/>
        <v>85000</v>
      </c>
      <c r="G490" s="50">
        <v>17</v>
      </c>
      <c r="H490" s="48">
        <f t="shared" si="155"/>
        <v>1</v>
      </c>
      <c r="I490" s="49">
        <f t="shared" si="153"/>
        <v>85000</v>
      </c>
      <c r="J490" s="50">
        <v>19</v>
      </c>
      <c r="K490" s="48">
        <f t="shared" si="156"/>
        <v>1</v>
      </c>
      <c r="L490" s="49">
        <f t="shared" si="157"/>
        <v>85000</v>
      </c>
      <c r="M490" s="49">
        <f t="shared" si="158"/>
        <v>255000</v>
      </c>
      <c r="N490" s="49"/>
      <c r="O490" s="49"/>
      <c r="P490" s="49">
        <f t="shared" si="159"/>
        <v>255000</v>
      </c>
    </row>
    <row r="491" spans="1:16" s="43" customFormat="1" ht="36.75" customHeight="1">
      <c r="A491" s="44">
        <v>4</v>
      </c>
      <c r="B491" s="39" t="s">
        <v>511</v>
      </c>
      <c r="C491" s="46">
        <v>85000</v>
      </c>
      <c r="D491" s="47">
        <v>19</v>
      </c>
      <c r="E491" s="48">
        <f t="shared" si="154"/>
        <v>1</v>
      </c>
      <c r="F491" s="49">
        <f t="shared" si="152"/>
        <v>85000</v>
      </c>
      <c r="G491" s="50">
        <v>19</v>
      </c>
      <c r="H491" s="48">
        <f t="shared" si="155"/>
        <v>1</v>
      </c>
      <c r="I491" s="49">
        <f t="shared" si="153"/>
        <v>85000</v>
      </c>
      <c r="J491" s="50">
        <v>19</v>
      </c>
      <c r="K491" s="48">
        <f t="shared" si="156"/>
        <v>1</v>
      </c>
      <c r="L491" s="49">
        <f t="shared" si="157"/>
        <v>85000</v>
      </c>
      <c r="M491" s="49">
        <f t="shared" si="158"/>
        <v>255000</v>
      </c>
      <c r="N491" s="49"/>
      <c r="O491" s="49"/>
      <c r="P491" s="49">
        <f t="shared" si="159"/>
        <v>255000</v>
      </c>
    </row>
    <row r="492" spans="1:16" s="43" customFormat="1" ht="36.75" customHeight="1">
      <c r="A492" s="44">
        <v>5</v>
      </c>
      <c r="B492" s="39" t="s">
        <v>512</v>
      </c>
      <c r="C492" s="46">
        <v>85000</v>
      </c>
      <c r="D492" s="47">
        <v>19</v>
      </c>
      <c r="E492" s="48">
        <f t="shared" si="154"/>
        <v>1</v>
      </c>
      <c r="F492" s="49">
        <f t="shared" si="152"/>
        <v>85000</v>
      </c>
      <c r="G492" s="50">
        <v>16</v>
      </c>
      <c r="H492" s="48">
        <f t="shared" si="155"/>
        <v>1</v>
      </c>
      <c r="I492" s="49">
        <f t="shared" si="153"/>
        <v>85000</v>
      </c>
      <c r="J492" s="50">
        <v>20</v>
      </c>
      <c r="K492" s="48">
        <f t="shared" si="156"/>
        <v>1</v>
      </c>
      <c r="L492" s="49">
        <f t="shared" si="157"/>
        <v>85000</v>
      </c>
      <c r="M492" s="49">
        <f t="shared" si="158"/>
        <v>255000</v>
      </c>
      <c r="N492" s="49"/>
      <c r="O492" s="49"/>
      <c r="P492" s="49">
        <f t="shared" si="159"/>
        <v>255000</v>
      </c>
    </row>
    <row r="493" spans="1:16" s="43" customFormat="1" ht="36.75" customHeight="1">
      <c r="A493" s="44">
        <v>6</v>
      </c>
      <c r="B493" s="66" t="s">
        <v>513</v>
      </c>
      <c r="C493" s="46">
        <v>85000</v>
      </c>
      <c r="D493" s="47">
        <v>19</v>
      </c>
      <c r="E493" s="48">
        <f t="shared" si="154"/>
        <v>1</v>
      </c>
      <c r="F493" s="49">
        <f t="shared" si="152"/>
        <v>85000</v>
      </c>
      <c r="G493" s="50">
        <v>18</v>
      </c>
      <c r="H493" s="48">
        <f t="shared" si="155"/>
        <v>1</v>
      </c>
      <c r="I493" s="49">
        <f t="shared" si="153"/>
        <v>85000</v>
      </c>
      <c r="J493" s="50">
        <v>20</v>
      </c>
      <c r="K493" s="48">
        <f t="shared" si="156"/>
        <v>1</v>
      </c>
      <c r="L493" s="49">
        <f t="shared" si="157"/>
        <v>85000</v>
      </c>
      <c r="M493" s="49">
        <f t="shared" si="158"/>
        <v>255000</v>
      </c>
      <c r="N493" s="49"/>
      <c r="O493" s="49"/>
      <c r="P493" s="49">
        <f t="shared" si="159"/>
        <v>255000</v>
      </c>
    </row>
    <row r="494" spans="1:16" s="43" customFormat="1" ht="36.75" customHeight="1">
      <c r="A494" s="44">
        <v>7</v>
      </c>
      <c r="B494" s="66" t="s">
        <v>514</v>
      </c>
      <c r="C494" s="46">
        <v>85000</v>
      </c>
      <c r="D494" s="47">
        <v>19</v>
      </c>
      <c r="E494" s="48">
        <f t="shared" si="154"/>
        <v>1</v>
      </c>
      <c r="F494" s="49">
        <f t="shared" si="152"/>
        <v>85000</v>
      </c>
      <c r="G494" s="50">
        <v>14</v>
      </c>
      <c r="H494" s="48">
        <f t="shared" si="155"/>
        <v>0.75</v>
      </c>
      <c r="I494" s="49">
        <f t="shared" si="153"/>
        <v>63750</v>
      </c>
      <c r="J494" s="50">
        <v>20</v>
      </c>
      <c r="K494" s="48">
        <f t="shared" si="156"/>
        <v>1</v>
      </c>
      <c r="L494" s="49">
        <f t="shared" si="157"/>
        <v>85000</v>
      </c>
      <c r="M494" s="49">
        <f t="shared" si="158"/>
        <v>233750</v>
      </c>
      <c r="N494" s="49"/>
      <c r="O494" s="49"/>
      <c r="P494" s="49">
        <f t="shared" si="159"/>
        <v>233750</v>
      </c>
    </row>
    <row r="495" spans="1:16" s="43" customFormat="1" ht="36.75" customHeight="1">
      <c r="A495" s="44">
        <v>8</v>
      </c>
      <c r="B495" s="39" t="s">
        <v>515</v>
      </c>
      <c r="C495" s="46">
        <v>85000</v>
      </c>
      <c r="D495" s="47">
        <v>18</v>
      </c>
      <c r="E495" s="48">
        <f t="shared" si="154"/>
        <v>1</v>
      </c>
      <c r="F495" s="49">
        <f t="shared" si="152"/>
        <v>85000</v>
      </c>
      <c r="G495" s="50">
        <v>15</v>
      </c>
      <c r="H495" s="48">
        <f t="shared" si="155"/>
        <v>0.75</v>
      </c>
      <c r="I495" s="49">
        <f t="shared" si="153"/>
        <v>63750</v>
      </c>
      <c r="J495" s="50">
        <v>18</v>
      </c>
      <c r="K495" s="48">
        <f t="shared" si="156"/>
        <v>1</v>
      </c>
      <c r="L495" s="49">
        <f t="shared" si="157"/>
        <v>85000</v>
      </c>
      <c r="M495" s="49">
        <f t="shared" si="158"/>
        <v>233750</v>
      </c>
      <c r="N495" s="49"/>
      <c r="O495" s="49"/>
      <c r="P495" s="49">
        <f t="shared" si="159"/>
        <v>233750</v>
      </c>
    </row>
    <row r="496" spans="1:16" s="43" customFormat="1" ht="36.75" customHeight="1">
      <c r="A496" s="44">
        <v>9</v>
      </c>
      <c r="B496" s="39" t="s">
        <v>516</v>
      </c>
      <c r="C496" s="46">
        <v>85000</v>
      </c>
      <c r="D496" s="47">
        <v>18</v>
      </c>
      <c r="E496" s="48">
        <f t="shared" si="154"/>
        <v>1</v>
      </c>
      <c r="F496" s="49">
        <f t="shared" si="152"/>
        <v>85000</v>
      </c>
      <c r="G496" s="50">
        <v>15</v>
      </c>
      <c r="H496" s="48">
        <f t="shared" si="155"/>
        <v>0.75</v>
      </c>
      <c r="I496" s="49">
        <f t="shared" si="153"/>
        <v>63750</v>
      </c>
      <c r="J496" s="50">
        <v>18</v>
      </c>
      <c r="K496" s="48">
        <f t="shared" si="156"/>
        <v>1</v>
      </c>
      <c r="L496" s="49">
        <f t="shared" si="157"/>
        <v>85000</v>
      </c>
      <c r="M496" s="49">
        <f t="shared" si="158"/>
        <v>233750</v>
      </c>
      <c r="N496" s="49"/>
      <c r="O496" s="49"/>
      <c r="P496" s="49">
        <f t="shared" si="159"/>
        <v>233750</v>
      </c>
    </row>
    <row r="497" spans="1:16" s="43" customFormat="1" ht="36.75" customHeight="1">
      <c r="A497" s="44">
        <v>10</v>
      </c>
      <c r="B497" s="66" t="s">
        <v>202</v>
      </c>
      <c r="C497" s="46">
        <v>85000</v>
      </c>
      <c r="D497" s="47">
        <v>16</v>
      </c>
      <c r="E497" s="48">
        <f t="shared" si="154"/>
        <v>1</v>
      </c>
      <c r="F497" s="49">
        <f t="shared" si="152"/>
        <v>85000</v>
      </c>
      <c r="G497" s="50">
        <v>20</v>
      </c>
      <c r="H497" s="48">
        <f t="shared" si="155"/>
        <v>1</v>
      </c>
      <c r="I497" s="49">
        <f t="shared" si="153"/>
        <v>85000</v>
      </c>
      <c r="J497" s="50">
        <v>20</v>
      </c>
      <c r="K497" s="48">
        <f t="shared" si="156"/>
        <v>1</v>
      </c>
      <c r="L497" s="49">
        <f t="shared" si="157"/>
        <v>85000</v>
      </c>
      <c r="M497" s="49">
        <f t="shared" si="158"/>
        <v>255000</v>
      </c>
      <c r="N497" s="49"/>
      <c r="O497" s="49"/>
      <c r="P497" s="49">
        <f t="shared" si="159"/>
        <v>255000</v>
      </c>
    </row>
    <row r="498" spans="1:16" s="43" customFormat="1" ht="36.75" customHeight="1">
      <c r="A498" s="44">
        <v>11</v>
      </c>
      <c r="B498" s="39" t="s">
        <v>517</v>
      </c>
      <c r="C498" s="46">
        <v>85000</v>
      </c>
      <c r="D498" s="47">
        <v>19</v>
      </c>
      <c r="E498" s="48">
        <f t="shared" si="154"/>
        <v>1</v>
      </c>
      <c r="F498" s="49">
        <f t="shared" si="152"/>
        <v>85000</v>
      </c>
      <c r="G498" s="50">
        <v>18</v>
      </c>
      <c r="H498" s="48">
        <f t="shared" si="155"/>
        <v>1</v>
      </c>
      <c r="I498" s="49">
        <f t="shared" si="153"/>
        <v>85000</v>
      </c>
      <c r="J498" s="50">
        <v>20</v>
      </c>
      <c r="K498" s="48">
        <f t="shared" si="156"/>
        <v>1</v>
      </c>
      <c r="L498" s="49">
        <f t="shared" si="157"/>
        <v>85000</v>
      </c>
      <c r="M498" s="49">
        <f t="shared" si="158"/>
        <v>255000</v>
      </c>
      <c r="N498" s="49"/>
      <c r="O498" s="49"/>
      <c r="P498" s="49">
        <f t="shared" si="159"/>
        <v>255000</v>
      </c>
    </row>
    <row r="499" spans="1:16" s="43" customFormat="1" ht="36.75" customHeight="1">
      <c r="A499" s="44">
        <v>12</v>
      </c>
      <c r="B499" s="39" t="s">
        <v>518</v>
      </c>
      <c r="C499" s="46">
        <v>85000</v>
      </c>
      <c r="D499" s="47">
        <v>19</v>
      </c>
      <c r="E499" s="48">
        <f t="shared" si="154"/>
        <v>1</v>
      </c>
      <c r="F499" s="49">
        <f t="shared" si="152"/>
        <v>85000</v>
      </c>
      <c r="G499" s="50">
        <v>19</v>
      </c>
      <c r="H499" s="48">
        <f t="shared" si="155"/>
        <v>1</v>
      </c>
      <c r="I499" s="49">
        <f t="shared" si="153"/>
        <v>85000</v>
      </c>
      <c r="J499" s="50">
        <v>21</v>
      </c>
      <c r="K499" s="48">
        <f t="shared" si="156"/>
        <v>1</v>
      </c>
      <c r="L499" s="49">
        <f t="shared" si="157"/>
        <v>85000</v>
      </c>
      <c r="M499" s="49">
        <f t="shared" si="158"/>
        <v>255000</v>
      </c>
      <c r="N499" s="49"/>
      <c r="O499" s="49"/>
      <c r="P499" s="49">
        <f t="shared" si="159"/>
        <v>255000</v>
      </c>
    </row>
    <row r="500" spans="1:16" s="43" customFormat="1" ht="36.75" customHeight="1">
      <c r="A500" s="44">
        <v>13</v>
      </c>
      <c r="B500" s="66" t="s">
        <v>519</v>
      </c>
      <c r="C500" s="46">
        <v>85000</v>
      </c>
      <c r="D500" s="47">
        <v>17</v>
      </c>
      <c r="E500" s="48">
        <f t="shared" si="154"/>
        <v>1</v>
      </c>
      <c r="F500" s="49">
        <f t="shared" si="152"/>
        <v>85000</v>
      </c>
      <c r="G500" s="50">
        <v>13</v>
      </c>
      <c r="H500" s="48">
        <f t="shared" si="155"/>
        <v>0.75</v>
      </c>
      <c r="I500" s="49">
        <f t="shared" si="153"/>
        <v>63750</v>
      </c>
      <c r="J500" s="50">
        <v>17</v>
      </c>
      <c r="K500" s="48">
        <f t="shared" si="156"/>
        <v>1</v>
      </c>
      <c r="L500" s="49">
        <f t="shared" si="157"/>
        <v>85000</v>
      </c>
      <c r="M500" s="49">
        <f t="shared" si="158"/>
        <v>233750</v>
      </c>
      <c r="N500" s="49"/>
      <c r="O500" s="49"/>
      <c r="P500" s="49">
        <f t="shared" si="159"/>
        <v>233750</v>
      </c>
    </row>
    <row r="501" spans="1:16" s="43" customFormat="1" ht="36.75" customHeight="1">
      <c r="A501" s="44">
        <v>14</v>
      </c>
      <c r="B501" s="66" t="s">
        <v>520</v>
      </c>
      <c r="C501" s="46">
        <v>85000</v>
      </c>
      <c r="D501" s="47">
        <v>19</v>
      </c>
      <c r="E501" s="48">
        <f t="shared" si="154"/>
        <v>1</v>
      </c>
      <c r="F501" s="49">
        <f t="shared" si="152"/>
        <v>85000</v>
      </c>
      <c r="G501" s="50">
        <v>21</v>
      </c>
      <c r="H501" s="48">
        <f t="shared" si="155"/>
        <v>1</v>
      </c>
      <c r="I501" s="49">
        <f t="shared" si="153"/>
        <v>85000</v>
      </c>
      <c r="J501" s="50">
        <v>21</v>
      </c>
      <c r="K501" s="48">
        <f t="shared" si="156"/>
        <v>1</v>
      </c>
      <c r="L501" s="49">
        <f t="shared" si="157"/>
        <v>85000</v>
      </c>
      <c r="M501" s="49">
        <f t="shared" si="158"/>
        <v>255000</v>
      </c>
      <c r="N501" s="49"/>
      <c r="O501" s="49"/>
      <c r="P501" s="49">
        <f t="shared" si="159"/>
        <v>255000</v>
      </c>
    </row>
    <row r="502" spans="1:16" s="43" customFormat="1" ht="36.75" customHeight="1">
      <c r="A502" s="44">
        <v>15</v>
      </c>
      <c r="B502" s="39" t="s">
        <v>521</v>
      </c>
      <c r="C502" s="46">
        <v>85000</v>
      </c>
      <c r="D502" s="47">
        <v>17</v>
      </c>
      <c r="E502" s="48">
        <f t="shared" si="154"/>
        <v>1</v>
      </c>
      <c r="F502" s="49">
        <f t="shared" si="152"/>
        <v>85000</v>
      </c>
      <c r="G502" s="50">
        <v>18</v>
      </c>
      <c r="H502" s="48">
        <f t="shared" si="155"/>
        <v>1</v>
      </c>
      <c r="I502" s="49">
        <f t="shared" si="153"/>
        <v>85000</v>
      </c>
      <c r="J502" s="50">
        <v>19</v>
      </c>
      <c r="K502" s="48">
        <f t="shared" si="156"/>
        <v>1</v>
      </c>
      <c r="L502" s="49">
        <f t="shared" si="157"/>
        <v>85000</v>
      </c>
      <c r="M502" s="49">
        <f t="shared" si="158"/>
        <v>255000</v>
      </c>
      <c r="N502" s="49"/>
      <c r="O502" s="49"/>
      <c r="P502" s="49">
        <f t="shared" si="159"/>
        <v>255000</v>
      </c>
    </row>
    <row r="503" spans="1:16" s="43" customFormat="1" ht="36.75" customHeight="1">
      <c r="A503" s="44">
        <v>16</v>
      </c>
      <c r="B503" s="39" t="s">
        <v>522</v>
      </c>
      <c r="C503" s="46">
        <v>85000</v>
      </c>
      <c r="D503" s="47">
        <v>19</v>
      </c>
      <c r="E503" s="48">
        <f t="shared" si="154"/>
        <v>1</v>
      </c>
      <c r="F503" s="49">
        <f t="shared" si="152"/>
        <v>85000</v>
      </c>
      <c r="G503" s="50">
        <v>21</v>
      </c>
      <c r="H503" s="48">
        <f t="shared" si="155"/>
        <v>1</v>
      </c>
      <c r="I503" s="49">
        <f t="shared" si="153"/>
        <v>85000</v>
      </c>
      <c r="J503" s="50">
        <v>21</v>
      </c>
      <c r="K503" s="48">
        <f t="shared" si="156"/>
        <v>1</v>
      </c>
      <c r="L503" s="49">
        <f t="shared" si="157"/>
        <v>85000</v>
      </c>
      <c r="M503" s="49">
        <f t="shared" si="158"/>
        <v>255000</v>
      </c>
      <c r="N503" s="49"/>
      <c r="O503" s="49"/>
      <c r="P503" s="49">
        <f t="shared" si="159"/>
        <v>255000</v>
      </c>
    </row>
    <row r="504" spans="1:16" s="43" customFormat="1" ht="36.75" customHeight="1">
      <c r="A504" s="44">
        <v>17</v>
      </c>
      <c r="B504" s="39" t="s">
        <v>523</v>
      </c>
      <c r="C504" s="46">
        <v>85000</v>
      </c>
      <c r="D504" s="47">
        <v>19</v>
      </c>
      <c r="E504" s="48">
        <f t="shared" si="154"/>
        <v>1</v>
      </c>
      <c r="F504" s="49">
        <f t="shared" si="152"/>
        <v>85000</v>
      </c>
      <c r="G504" s="50">
        <v>17</v>
      </c>
      <c r="H504" s="48">
        <f t="shared" si="155"/>
        <v>1</v>
      </c>
      <c r="I504" s="49">
        <f t="shared" si="153"/>
        <v>85000</v>
      </c>
      <c r="J504" s="50">
        <v>20</v>
      </c>
      <c r="K504" s="48">
        <f t="shared" si="156"/>
        <v>1</v>
      </c>
      <c r="L504" s="49">
        <f t="shared" si="157"/>
        <v>85000</v>
      </c>
      <c r="M504" s="49">
        <f t="shared" si="158"/>
        <v>255000</v>
      </c>
      <c r="N504" s="49"/>
      <c r="O504" s="49"/>
      <c r="P504" s="49">
        <f t="shared" si="159"/>
        <v>255000</v>
      </c>
    </row>
    <row r="505" spans="1:16" s="43" customFormat="1" ht="36.75" customHeight="1">
      <c r="A505" s="44">
        <v>18</v>
      </c>
      <c r="B505" s="39" t="s">
        <v>524</v>
      </c>
      <c r="C505" s="46">
        <v>85000</v>
      </c>
      <c r="D505" s="47">
        <v>19</v>
      </c>
      <c r="E505" s="48">
        <f t="shared" si="154"/>
        <v>1</v>
      </c>
      <c r="F505" s="49">
        <f t="shared" si="152"/>
        <v>85000</v>
      </c>
      <c r="G505" s="50">
        <v>19</v>
      </c>
      <c r="H505" s="48">
        <f t="shared" si="155"/>
        <v>1</v>
      </c>
      <c r="I505" s="49">
        <f t="shared" si="153"/>
        <v>85000</v>
      </c>
      <c r="J505" s="50">
        <v>20</v>
      </c>
      <c r="K505" s="48">
        <f t="shared" si="156"/>
        <v>1</v>
      </c>
      <c r="L505" s="49">
        <f t="shared" si="157"/>
        <v>85000</v>
      </c>
      <c r="M505" s="49">
        <f t="shared" si="158"/>
        <v>255000</v>
      </c>
      <c r="N505" s="49"/>
      <c r="O505" s="49"/>
      <c r="P505" s="49">
        <f t="shared" si="159"/>
        <v>255000</v>
      </c>
    </row>
    <row r="506" spans="1:16" s="43" customFormat="1" ht="36.75" customHeight="1">
      <c r="A506" s="44">
        <v>19</v>
      </c>
      <c r="B506" s="39" t="s">
        <v>525</v>
      </c>
      <c r="C506" s="46">
        <v>85000</v>
      </c>
      <c r="D506" s="47">
        <v>19</v>
      </c>
      <c r="E506" s="48">
        <f t="shared" si="154"/>
        <v>1</v>
      </c>
      <c r="F506" s="49">
        <f t="shared" si="152"/>
        <v>85000</v>
      </c>
      <c r="G506" s="50">
        <v>18</v>
      </c>
      <c r="H506" s="48">
        <f t="shared" si="155"/>
        <v>1</v>
      </c>
      <c r="I506" s="49">
        <f t="shared" si="153"/>
        <v>85000</v>
      </c>
      <c r="J506" s="50">
        <v>17</v>
      </c>
      <c r="K506" s="48">
        <f t="shared" si="156"/>
        <v>1</v>
      </c>
      <c r="L506" s="49">
        <f t="shared" si="157"/>
        <v>85000</v>
      </c>
      <c r="M506" s="49">
        <f t="shared" si="158"/>
        <v>255000</v>
      </c>
      <c r="N506" s="49"/>
      <c r="O506" s="49"/>
      <c r="P506" s="49">
        <f t="shared" si="159"/>
        <v>255000</v>
      </c>
    </row>
    <row r="507" spans="1:16" s="43" customFormat="1" ht="36.75" customHeight="1">
      <c r="A507" s="44">
        <v>20</v>
      </c>
      <c r="B507" s="39" t="s">
        <v>526</v>
      </c>
      <c r="C507" s="46">
        <v>85000</v>
      </c>
      <c r="D507" s="47">
        <v>19</v>
      </c>
      <c r="E507" s="48">
        <f t="shared" si="154"/>
        <v>1</v>
      </c>
      <c r="F507" s="49">
        <f t="shared" si="152"/>
        <v>85000</v>
      </c>
      <c r="G507" s="50">
        <v>20</v>
      </c>
      <c r="H507" s="48">
        <f t="shared" si="155"/>
        <v>1</v>
      </c>
      <c r="I507" s="49">
        <f t="shared" si="153"/>
        <v>85000</v>
      </c>
      <c r="J507" s="50">
        <v>21</v>
      </c>
      <c r="K507" s="48">
        <f t="shared" si="156"/>
        <v>1</v>
      </c>
      <c r="L507" s="49">
        <f t="shared" si="157"/>
        <v>85000</v>
      </c>
      <c r="M507" s="49">
        <f t="shared" si="158"/>
        <v>255000</v>
      </c>
      <c r="N507" s="49"/>
      <c r="O507" s="49"/>
      <c r="P507" s="49">
        <f t="shared" si="159"/>
        <v>255000</v>
      </c>
    </row>
    <row r="508" spans="1:16" s="43" customFormat="1" ht="36.75" customHeight="1">
      <c r="A508" s="44">
        <v>21</v>
      </c>
      <c r="B508" s="66" t="s">
        <v>514</v>
      </c>
      <c r="C508" s="46">
        <v>85000</v>
      </c>
      <c r="D508" s="47">
        <v>19</v>
      </c>
      <c r="E508" s="48">
        <f t="shared" si="154"/>
        <v>1</v>
      </c>
      <c r="F508" s="49">
        <f t="shared" si="152"/>
        <v>85000</v>
      </c>
      <c r="G508" s="50">
        <v>18</v>
      </c>
      <c r="H508" s="48">
        <f t="shared" si="155"/>
        <v>1</v>
      </c>
      <c r="I508" s="49">
        <f t="shared" si="153"/>
        <v>85000</v>
      </c>
      <c r="J508" s="50">
        <v>20</v>
      </c>
      <c r="K508" s="48">
        <f t="shared" si="156"/>
        <v>1</v>
      </c>
      <c r="L508" s="49">
        <f t="shared" si="157"/>
        <v>85000</v>
      </c>
      <c r="M508" s="49">
        <f t="shared" si="158"/>
        <v>255000</v>
      </c>
      <c r="N508" s="49"/>
      <c r="O508" s="49"/>
      <c r="P508" s="49">
        <f t="shared" si="159"/>
        <v>255000</v>
      </c>
    </row>
    <row r="509" spans="1:16" s="43" customFormat="1" ht="36.75" customHeight="1">
      <c r="A509" s="44">
        <v>22</v>
      </c>
      <c r="B509" s="39" t="s">
        <v>527</v>
      </c>
      <c r="C509" s="46">
        <v>85000</v>
      </c>
      <c r="D509" s="47">
        <v>19</v>
      </c>
      <c r="E509" s="48">
        <f t="shared" si="154"/>
        <v>1</v>
      </c>
      <c r="F509" s="49">
        <f t="shared" si="152"/>
        <v>85000</v>
      </c>
      <c r="G509" s="50">
        <v>21</v>
      </c>
      <c r="H509" s="48">
        <f t="shared" si="155"/>
        <v>1</v>
      </c>
      <c r="I509" s="49">
        <f t="shared" si="153"/>
        <v>85000</v>
      </c>
      <c r="J509" s="50">
        <v>21</v>
      </c>
      <c r="K509" s="48">
        <f t="shared" si="156"/>
        <v>1</v>
      </c>
      <c r="L509" s="49">
        <f t="shared" si="157"/>
        <v>85000</v>
      </c>
      <c r="M509" s="49">
        <f t="shared" si="158"/>
        <v>255000</v>
      </c>
      <c r="N509" s="49"/>
      <c r="O509" s="49"/>
      <c r="P509" s="49">
        <f t="shared" si="159"/>
        <v>255000</v>
      </c>
    </row>
    <row r="510" spans="1:16" s="43" customFormat="1" ht="36.75" customHeight="1">
      <c r="A510" s="44">
        <v>23</v>
      </c>
      <c r="B510" s="39" t="s">
        <v>528</v>
      </c>
      <c r="C510" s="46">
        <v>85000</v>
      </c>
      <c r="D510" s="47">
        <v>19</v>
      </c>
      <c r="E510" s="48">
        <f t="shared" si="154"/>
        <v>1</v>
      </c>
      <c r="F510" s="49">
        <f t="shared" si="152"/>
        <v>85000</v>
      </c>
      <c r="G510" s="50">
        <v>18</v>
      </c>
      <c r="H510" s="48">
        <f t="shared" si="155"/>
        <v>1</v>
      </c>
      <c r="I510" s="49">
        <f t="shared" si="153"/>
        <v>85000</v>
      </c>
      <c r="J510" s="50">
        <v>18</v>
      </c>
      <c r="K510" s="48">
        <f t="shared" si="156"/>
        <v>1</v>
      </c>
      <c r="L510" s="49">
        <f t="shared" si="157"/>
        <v>85000</v>
      </c>
      <c r="M510" s="49">
        <f t="shared" si="158"/>
        <v>255000</v>
      </c>
      <c r="N510" s="49"/>
      <c r="O510" s="49"/>
      <c r="P510" s="49">
        <f t="shared" si="159"/>
        <v>255000</v>
      </c>
    </row>
    <row r="511" spans="1:16" s="43" customFormat="1" ht="36.75" customHeight="1">
      <c r="A511" s="44">
        <v>24</v>
      </c>
      <c r="B511" s="39" t="s">
        <v>529</v>
      </c>
      <c r="C511" s="46">
        <v>85000</v>
      </c>
      <c r="D511" s="49">
        <v>19</v>
      </c>
      <c r="E511" s="48">
        <f t="shared" si="154"/>
        <v>1</v>
      </c>
      <c r="F511" s="49">
        <f t="shared" si="152"/>
        <v>85000</v>
      </c>
      <c r="G511" s="50">
        <v>18</v>
      </c>
      <c r="H511" s="48">
        <f t="shared" si="155"/>
        <v>1</v>
      </c>
      <c r="I511" s="49">
        <f t="shared" si="153"/>
        <v>85000</v>
      </c>
      <c r="J511" s="50">
        <v>21</v>
      </c>
      <c r="K511" s="48">
        <f t="shared" si="156"/>
        <v>1</v>
      </c>
      <c r="L511" s="49">
        <f t="shared" si="157"/>
        <v>85000</v>
      </c>
      <c r="M511" s="49">
        <f t="shared" si="158"/>
        <v>255000</v>
      </c>
      <c r="N511" s="49"/>
      <c r="O511" s="49"/>
      <c r="P511" s="49">
        <f t="shared" si="159"/>
        <v>255000</v>
      </c>
    </row>
    <row r="512" spans="1:16" s="43" customFormat="1" ht="36.75" customHeight="1">
      <c r="A512" s="44">
        <v>25</v>
      </c>
      <c r="B512" s="66" t="s">
        <v>530</v>
      </c>
      <c r="C512" s="46">
        <v>85000</v>
      </c>
      <c r="D512" s="47">
        <v>18</v>
      </c>
      <c r="E512" s="48">
        <f t="shared" si="154"/>
        <v>1</v>
      </c>
      <c r="F512" s="49">
        <f t="shared" si="152"/>
        <v>85000</v>
      </c>
      <c r="G512" s="50">
        <v>17</v>
      </c>
      <c r="H512" s="48">
        <f t="shared" si="155"/>
        <v>1</v>
      </c>
      <c r="I512" s="49">
        <f t="shared" si="153"/>
        <v>85000</v>
      </c>
      <c r="J512" s="50">
        <v>16</v>
      </c>
      <c r="K512" s="48">
        <f t="shared" si="156"/>
        <v>1</v>
      </c>
      <c r="L512" s="49">
        <f t="shared" si="157"/>
        <v>85000</v>
      </c>
      <c r="M512" s="49">
        <f t="shared" si="158"/>
        <v>255000</v>
      </c>
      <c r="N512" s="49"/>
      <c r="O512" s="49"/>
      <c r="P512" s="49">
        <f t="shared" si="159"/>
        <v>255000</v>
      </c>
    </row>
    <row r="513" spans="1:16" s="43" customFormat="1" ht="36.75" customHeight="1">
      <c r="A513" s="44">
        <v>26</v>
      </c>
      <c r="B513" s="66" t="s">
        <v>531</v>
      </c>
      <c r="C513" s="46">
        <v>85000</v>
      </c>
      <c r="D513" s="47">
        <v>19</v>
      </c>
      <c r="E513" s="48">
        <f t="shared" si="154"/>
        <v>1</v>
      </c>
      <c r="F513" s="49">
        <f t="shared" si="152"/>
        <v>85000</v>
      </c>
      <c r="G513" s="50">
        <v>20</v>
      </c>
      <c r="H513" s="48">
        <f t="shared" si="155"/>
        <v>1</v>
      </c>
      <c r="I513" s="49">
        <f t="shared" si="153"/>
        <v>85000</v>
      </c>
      <c r="J513" s="50">
        <v>21</v>
      </c>
      <c r="K513" s="48">
        <f t="shared" si="156"/>
        <v>1</v>
      </c>
      <c r="L513" s="49">
        <f t="shared" si="157"/>
        <v>85000</v>
      </c>
      <c r="M513" s="49">
        <f t="shared" si="158"/>
        <v>255000</v>
      </c>
      <c r="N513" s="49"/>
      <c r="O513" s="49"/>
      <c r="P513" s="49">
        <f t="shared" si="159"/>
        <v>255000</v>
      </c>
    </row>
    <row r="514" spans="1:16" s="43" customFormat="1" ht="36.75" customHeight="1">
      <c r="A514" s="44">
        <v>27</v>
      </c>
      <c r="B514" s="66" t="s">
        <v>532</v>
      </c>
      <c r="C514" s="46">
        <v>85000</v>
      </c>
      <c r="D514" s="47">
        <v>18</v>
      </c>
      <c r="E514" s="48">
        <f t="shared" si="154"/>
        <v>1</v>
      </c>
      <c r="F514" s="49">
        <f t="shared" si="152"/>
        <v>85000</v>
      </c>
      <c r="G514" s="50">
        <v>13</v>
      </c>
      <c r="H514" s="48">
        <f t="shared" si="155"/>
        <v>0.75</v>
      </c>
      <c r="I514" s="49">
        <f t="shared" si="153"/>
        <v>63750</v>
      </c>
      <c r="J514" s="50">
        <v>17</v>
      </c>
      <c r="K514" s="48">
        <f t="shared" si="156"/>
        <v>1</v>
      </c>
      <c r="L514" s="49">
        <f t="shared" si="157"/>
        <v>85000</v>
      </c>
      <c r="M514" s="49">
        <f t="shared" si="158"/>
        <v>233750</v>
      </c>
      <c r="N514" s="49"/>
      <c r="O514" s="49"/>
      <c r="P514" s="49">
        <f t="shared" si="159"/>
        <v>233750</v>
      </c>
    </row>
    <row r="515" spans="1:16" s="43" customFormat="1" ht="36.75" customHeight="1">
      <c r="A515" s="44">
        <v>28</v>
      </c>
      <c r="B515" s="39" t="s">
        <v>533</v>
      </c>
      <c r="C515" s="46">
        <v>85000</v>
      </c>
      <c r="D515" s="47">
        <v>19</v>
      </c>
      <c r="E515" s="48">
        <f t="shared" si="154"/>
        <v>1</v>
      </c>
      <c r="F515" s="49">
        <f t="shared" si="152"/>
        <v>85000</v>
      </c>
      <c r="G515" s="50">
        <v>13</v>
      </c>
      <c r="H515" s="48">
        <f t="shared" si="155"/>
        <v>0.75</v>
      </c>
      <c r="I515" s="49">
        <f t="shared" si="153"/>
        <v>63750</v>
      </c>
      <c r="J515" s="50">
        <v>13</v>
      </c>
      <c r="K515" s="48">
        <f t="shared" si="156"/>
        <v>0.75</v>
      </c>
      <c r="L515" s="49">
        <f t="shared" si="157"/>
        <v>63750</v>
      </c>
      <c r="M515" s="49">
        <f t="shared" si="158"/>
        <v>212500</v>
      </c>
      <c r="N515" s="49"/>
      <c r="O515" s="49"/>
      <c r="P515" s="49">
        <f t="shared" si="159"/>
        <v>212500</v>
      </c>
    </row>
    <row r="516" spans="1:16" s="43" customFormat="1" ht="36.75" customHeight="1">
      <c r="A516" s="44">
        <v>29</v>
      </c>
      <c r="B516" s="39" t="s">
        <v>534</v>
      </c>
      <c r="C516" s="46">
        <v>85000</v>
      </c>
      <c r="D516" s="47">
        <v>18</v>
      </c>
      <c r="E516" s="48">
        <f t="shared" si="154"/>
        <v>1</v>
      </c>
      <c r="F516" s="49">
        <f t="shared" si="152"/>
        <v>85000</v>
      </c>
      <c r="G516" s="50">
        <v>19</v>
      </c>
      <c r="H516" s="48">
        <f t="shared" si="155"/>
        <v>1</v>
      </c>
      <c r="I516" s="49">
        <f t="shared" si="153"/>
        <v>85000</v>
      </c>
      <c r="J516" s="50">
        <v>20</v>
      </c>
      <c r="K516" s="48">
        <f t="shared" si="156"/>
        <v>1</v>
      </c>
      <c r="L516" s="49">
        <f t="shared" si="157"/>
        <v>85000</v>
      </c>
      <c r="M516" s="49">
        <f t="shared" si="158"/>
        <v>255000</v>
      </c>
      <c r="N516" s="49"/>
      <c r="O516" s="49"/>
      <c r="P516" s="49">
        <f t="shared" si="159"/>
        <v>255000</v>
      </c>
    </row>
    <row r="517" spans="1:16" s="43" customFormat="1" ht="36.75" customHeight="1">
      <c r="A517" s="44">
        <v>30</v>
      </c>
      <c r="B517" s="39" t="s">
        <v>535</v>
      </c>
      <c r="C517" s="46">
        <v>85000</v>
      </c>
      <c r="D517" s="47">
        <v>19</v>
      </c>
      <c r="E517" s="48">
        <f t="shared" si="154"/>
        <v>1</v>
      </c>
      <c r="F517" s="49">
        <f t="shared" si="152"/>
        <v>85000</v>
      </c>
      <c r="G517" s="50">
        <v>17</v>
      </c>
      <c r="H517" s="48">
        <f t="shared" si="155"/>
        <v>1</v>
      </c>
      <c r="I517" s="49">
        <f t="shared" si="153"/>
        <v>85000</v>
      </c>
      <c r="J517" s="50">
        <v>21</v>
      </c>
      <c r="K517" s="48">
        <f t="shared" si="156"/>
        <v>1</v>
      </c>
      <c r="L517" s="49">
        <f t="shared" si="157"/>
        <v>85000</v>
      </c>
      <c r="M517" s="49">
        <f t="shared" si="158"/>
        <v>255000</v>
      </c>
      <c r="N517" s="49"/>
      <c r="O517" s="49"/>
      <c r="P517" s="49">
        <f t="shared" si="159"/>
        <v>255000</v>
      </c>
    </row>
    <row r="518" spans="1:16" s="43" customFormat="1" ht="36.75" customHeight="1">
      <c r="A518" s="40">
        <v>21</v>
      </c>
      <c r="B518" s="41" t="s">
        <v>67</v>
      </c>
      <c r="C518" s="42"/>
      <c r="D518" s="42"/>
      <c r="E518" s="42"/>
      <c r="F518" s="42">
        <f>SUM(F519:F550)</f>
        <v>2571250</v>
      </c>
      <c r="G518" s="42"/>
      <c r="H518" s="42"/>
      <c r="I518" s="42">
        <f>SUM(I519:I550)</f>
        <v>2635000</v>
      </c>
      <c r="J518" s="42"/>
      <c r="K518" s="42"/>
      <c r="L518" s="42">
        <f>SUM(L519:L550)</f>
        <v>2656250</v>
      </c>
      <c r="M518" s="42">
        <f>SUM(M519:M550)</f>
        <v>7862500</v>
      </c>
      <c r="N518" s="42">
        <f>SUM(N519:N550)</f>
        <v>0</v>
      </c>
      <c r="O518" s="42">
        <f>SUM(O519:O550)</f>
        <v>0</v>
      </c>
      <c r="P518" s="42">
        <f>SUM(P519:P550)</f>
        <v>7862500</v>
      </c>
    </row>
    <row r="519" spans="1:16" s="43" customFormat="1" ht="36.75" customHeight="1">
      <c r="A519" s="44">
        <v>1</v>
      </c>
      <c r="B519" s="37" t="s">
        <v>536</v>
      </c>
      <c r="C519" s="46">
        <v>85000</v>
      </c>
      <c r="D519" s="47">
        <v>18</v>
      </c>
      <c r="E519" s="48">
        <f>IF(D519=0,0,IF(D519&lt;=5,0.25,IF(D519&lt;=10,0.5,IF(D519&lt;=15,0.75,1))))</f>
        <v>1</v>
      </c>
      <c r="F519" s="49">
        <f aca="true" t="shared" si="160" ref="F519:F550">C519*E519</f>
        <v>85000</v>
      </c>
      <c r="G519" s="50">
        <v>17</v>
      </c>
      <c r="H519" s="48">
        <f>IF(G519=0,0,IF(G519&lt;=5,0.25,IF(G519&lt;=10,0.5,IF(G519&lt;=15,0.75,1))))</f>
        <v>1</v>
      </c>
      <c r="I519" s="49">
        <f aca="true" t="shared" si="161" ref="I519:I550">C519*H519</f>
        <v>85000</v>
      </c>
      <c r="J519" s="50">
        <v>20</v>
      </c>
      <c r="K519" s="48">
        <f>IF(J519=0,0,IF(J519&lt;=5,0.25,IF(J519&lt;=10,0.5,IF(J519&lt;=15,0.75,1))))</f>
        <v>1</v>
      </c>
      <c r="L519" s="49">
        <f>C519*K519</f>
        <v>85000</v>
      </c>
      <c r="M519" s="49">
        <f>L519+I519+F519</f>
        <v>255000</v>
      </c>
      <c r="N519" s="49"/>
      <c r="O519" s="49"/>
      <c r="P519" s="49">
        <f>M519-N519-O519</f>
        <v>255000</v>
      </c>
    </row>
    <row r="520" spans="1:16" s="43" customFormat="1" ht="36.75" customHeight="1">
      <c r="A520" s="44">
        <v>2</v>
      </c>
      <c r="B520" s="37" t="s">
        <v>537</v>
      </c>
      <c r="C520" s="46">
        <v>85000</v>
      </c>
      <c r="D520" s="47">
        <v>15</v>
      </c>
      <c r="E520" s="48">
        <f aca="true" t="shared" si="162" ref="E520:E550">IF(D520=0,0,IF(D520&lt;=5,0.25,IF(D520&lt;=10,0.5,IF(D520&lt;=15,0.75,1))))</f>
        <v>0.75</v>
      </c>
      <c r="F520" s="49">
        <f t="shared" si="160"/>
        <v>63750</v>
      </c>
      <c r="G520" s="50">
        <v>21</v>
      </c>
      <c r="H520" s="48">
        <f aca="true" t="shared" si="163" ref="H520:H550">IF(G520=0,0,IF(G520&lt;=5,0.25,IF(G520&lt;=10,0.5,IF(G520&lt;=15,0.75,1))))</f>
        <v>1</v>
      </c>
      <c r="I520" s="49">
        <f t="shared" si="161"/>
        <v>85000</v>
      </c>
      <c r="J520" s="50">
        <v>18</v>
      </c>
      <c r="K520" s="48">
        <f aca="true" t="shared" si="164" ref="K520:K550">IF(J520=0,0,IF(J520&lt;=5,0.25,IF(J520&lt;=10,0.5,IF(J520&lt;=15,0.75,1))))</f>
        <v>1</v>
      </c>
      <c r="L520" s="49">
        <f aca="true" t="shared" si="165" ref="L520:L550">C520*K520</f>
        <v>85000</v>
      </c>
      <c r="M520" s="49">
        <f aca="true" t="shared" si="166" ref="M520:M550">L520+I520+F520</f>
        <v>233750</v>
      </c>
      <c r="N520" s="49"/>
      <c r="O520" s="49"/>
      <c r="P520" s="49">
        <f aca="true" t="shared" si="167" ref="P520:P550">M520-N520-O520</f>
        <v>233750</v>
      </c>
    </row>
    <row r="521" spans="1:16" s="43" customFormat="1" ht="36.75" customHeight="1">
      <c r="A521" s="44">
        <v>3</v>
      </c>
      <c r="B521" s="37" t="s">
        <v>538</v>
      </c>
      <c r="C521" s="46">
        <v>85000</v>
      </c>
      <c r="D521" s="47">
        <v>19</v>
      </c>
      <c r="E521" s="48">
        <f t="shared" si="162"/>
        <v>1</v>
      </c>
      <c r="F521" s="49">
        <f t="shared" si="160"/>
        <v>85000</v>
      </c>
      <c r="G521" s="50">
        <v>21</v>
      </c>
      <c r="H521" s="48">
        <f t="shared" si="163"/>
        <v>1</v>
      </c>
      <c r="I521" s="49">
        <f t="shared" si="161"/>
        <v>85000</v>
      </c>
      <c r="J521" s="50">
        <v>21</v>
      </c>
      <c r="K521" s="48">
        <f t="shared" si="164"/>
        <v>1</v>
      </c>
      <c r="L521" s="49">
        <f t="shared" si="165"/>
        <v>85000</v>
      </c>
      <c r="M521" s="49">
        <f t="shared" si="166"/>
        <v>255000</v>
      </c>
      <c r="N521" s="49"/>
      <c r="O521" s="49"/>
      <c r="P521" s="49">
        <f t="shared" si="167"/>
        <v>255000</v>
      </c>
    </row>
    <row r="522" spans="1:16" s="43" customFormat="1" ht="36.75" customHeight="1">
      <c r="A522" s="44">
        <v>4</v>
      </c>
      <c r="B522" s="37" t="s">
        <v>539</v>
      </c>
      <c r="C522" s="46">
        <v>85000</v>
      </c>
      <c r="D522" s="47">
        <v>19</v>
      </c>
      <c r="E522" s="48">
        <f t="shared" si="162"/>
        <v>1</v>
      </c>
      <c r="F522" s="49">
        <f t="shared" si="160"/>
        <v>85000</v>
      </c>
      <c r="G522" s="50">
        <v>12</v>
      </c>
      <c r="H522" s="48">
        <f t="shared" si="163"/>
        <v>0.75</v>
      </c>
      <c r="I522" s="49">
        <f t="shared" si="161"/>
        <v>63750</v>
      </c>
      <c r="J522" s="50">
        <v>20</v>
      </c>
      <c r="K522" s="48">
        <f t="shared" si="164"/>
        <v>1</v>
      </c>
      <c r="L522" s="49">
        <f t="shared" si="165"/>
        <v>85000</v>
      </c>
      <c r="M522" s="49">
        <f t="shared" si="166"/>
        <v>233750</v>
      </c>
      <c r="N522" s="49"/>
      <c r="O522" s="49"/>
      <c r="P522" s="49">
        <f t="shared" si="167"/>
        <v>233750</v>
      </c>
    </row>
    <row r="523" spans="1:16" s="43" customFormat="1" ht="36.75" customHeight="1">
      <c r="A523" s="44">
        <v>5</v>
      </c>
      <c r="B523" s="37" t="s">
        <v>540</v>
      </c>
      <c r="C523" s="46">
        <v>85000</v>
      </c>
      <c r="D523" s="47">
        <v>19</v>
      </c>
      <c r="E523" s="48">
        <f t="shared" si="162"/>
        <v>1</v>
      </c>
      <c r="F523" s="49">
        <f t="shared" si="160"/>
        <v>85000</v>
      </c>
      <c r="G523" s="50">
        <v>14</v>
      </c>
      <c r="H523" s="48">
        <f t="shared" si="163"/>
        <v>0.75</v>
      </c>
      <c r="I523" s="49">
        <f t="shared" si="161"/>
        <v>63750</v>
      </c>
      <c r="J523" s="50">
        <v>21</v>
      </c>
      <c r="K523" s="48">
        <f t="shared" si="164"/>
        <v>1</v>
      </c>
      <c r="L523" s="49">
        <f t="shared" si="165"/>
        <v>85000</v>
      </c>
      <c r="M523" s="49">
        <f t="shared" si="166"/>
        <v>233750</v>
      </c>
      <c r="N523" s="49"/>
      <c r="O523" s="49"/>
      <c r="P523" s="49">
        <f t="shared" si="167"/>
        <v>233750</v>
      </c>
    </row>
    <row r="524" spans="1:16" s="43" customFormat="1" ht="36.75" customHeight="1">
      <c r="A524" s="44">
        <v>6</v>
      </c>
      <c r="B524" s="37" t="s">
        <v>541</v>
      </c>
      <c r="C524" s="46">
        <v>85000</v>
      </c>
      <c r="D524" s="47">
        <v>19</v>
      </c>
      <c r="E524" s="48">
        <f t="shared" si="162"/>
        <v>1</v>
      </c>
      <c r="F524" s="49">
        <f t="shared" si="160"/>
        <v>85000</v>
      </c>
      <c r="G524" s="50">
        <v>18</v>
      </c>
      <c r="H524" s="48">
        <f t="shared" si="163"/>
        <v>1</v>
      </c>
      <c r="I524" s="49">
        <f t="shared" si="161"/>
        <v>85000</v>
      </c>
      <c r="J524" s="50">
        <v>19</v>
      </c>
      <c r="K524" s="48">
        <f t="shared" si="164"/>
        <v>1</v>
      </c>
      <c r="L524" s="49">
        <f t="shared" si="165"/>
        <v>85000</v>
      </c>
      <c r="M524" s="49">
        <f t="shared" si="166"/>
        <v>255000</v>
      </c>
      <c r="N524" s="49"/>
      <c r="O524" s="49"/>
      <c r="P524" s="49">
        <f t="shared" si="167"/>
        <v>255000</v>
      </c>
    </row>
    <row r="525" spans="1:16" s="43" customFormat="1" ht="36.75" customHeight="1">
      <c r="A525" s="44">
        <v>7</v>
      </c>
      <c r="B525" s="37" t="s">
        <v>542</v>
      </c>
      <c r="C525" s="46">
        <v>85000</v>
      </c>
      <c r="D525" s="47">
        <v>17</v>
      </c>
      <c r="E525" s="48">
        <f t="shared" si="162"/>
        <v>1</v>
      </c>
      <c r="F525" s="49">
        <f t="shared" si="160"/>
        <v>85000</v>
      </c>
      <c r="G525" s="50">
        <v>18</v>
      </c>
      <c r="H525" s="48">
        <f t="shared" si="163"/>
        <v>1</v>
      </c>
      <c r="I525" s="49">
        <f t="shared" si="161"/>
        <v>85000</v>
      </c>
      <c r="J525" s="50">
        <v>19</v>
      </c>
      <c r="K525" s="48">
        <f t="shared" si="164"/>
        <v>1</v>
      </c>
      <c r="L525" s="49">
        <f t="shared" si="165"/>
        <v>85000</v>
      </c>
      <c r="M525" s="49">
        <f t="shared" si="166"/>
        <v>255000</v>
      </c>
      <c r="N525" s="49"/>
      <c r="O525" s="49"/>
      <c r="P525" s="49">
        <f t="shared" si="167"/>
        <v>255000</v>
      </c>
    </row>
    <row r="526" spans="1:16" s="43" customFormat="1" ht="36.75" customHeight="1">
      <c r="A526" s="44">
        <v>8</v>
      </c>
      <c r="B526" s="37" t="s">
        <v>543</v>
      </c>
      <c r="C526" s="46">
        <v>85000</v>
      </c>
      <c r="D526" s="47">
        <v>19</v>
      </c>
      <c r="E526" s="48">
        <f t="shared" si="162"/>
        <v>1</v>
      </c>
      <c r="F526" s="49">
        <f t="shared" si="160"/>
        <v>85000</v>
      </c>
      <c r="G526" s="50">
        <v>20</v>
      </c>
      <c r="H526" s="48">
        <f t="shared" si="163"/>
        <v>1</v>
      </c>
      <c r="I526" s="49">
        <f t="shared" si="161"/>
        <v>85000</v>
      </c>
      <c r="J526" s="50">
        <v>21</v>
      </c>
      <c r="K526" s="48">
        <f t="shared" si="164"/>
        <v>1</v>
      </c>
      <c r="L526" s="49">
        <f t="shared" si="165"/>
        <v>85000</v>
      </c>
      <c r="M526" s="49">
        <f t="shared" si="166"/>
        <v>255000</v>
      </c>
      <c r="N526" s="49"/>
      <c r="O526" s="49"/>
      <c r="P526" s="49">
        <f t="shared" si="167"/>
        <v>255000</v>
      </c>
    </row>
    <row r="527" spans="1:16" s="43" customFormat="1" ht="36.75" customHeight="1">
      <c r="A527" s="44">
        <v>9</v>
      </c>
      <c r="B527" s="37" t="s">
        <v>544</v>
      </c>
      <c r="C527" s="46">
        <v>85000</v>
      </c>
      <c r="D527" s="47">
        <v>18</v>
      </c>
      <c r="E527" s="48">
        <f t="shared" si="162"/>
        <v>1</v>
      </c>
      <c r="F527" s="49">
        <f t="shared" si="160"/>
        <v>85000</v>
      </c>
      <c r="G527" s="50">
        <v>12</v>
      </c>
      <c r="H527" s="48">
        <f t="shared" si="163"/>
        <v>0.75</v>
      </c>
      <c r="I527" s="49">
        <f t="shared" si="161"/>
        <v>63750</v>
      </c>
      <c r="J527" s="50">
        <v>13</v>
      </c>
      <c r="K527" s="48">
        <f t="shared" si="164"/>
        <v>0.75</v>
      </c>
      <c r="L527" s="49">
        <f t="shared" si="165"/>
        <v>63750</v>
      </c>
      <c r="M527" s="49">
        <f t="shared" si="166"/>
        <v>212500</v>
      </c>
      <c r="N527" s="49"/>
      <c r="O527" s="49"/>
      <c r="P527" s="49">
        <f t="shared" si="167"/>
        <v>212500</v>
      </c>
    </row>
    <row r="528" spans="1:16" s="43" customFormat="1" ht="36.75" customHeight="1">
      <c r="A528" s="44">
        <v>10</v>
      </c>
      <c r="B528" s="37" t="s">
        <v>545</v>
      </c>
      <c r="C528" s="46">
        <v>85000</v>
      </c>
      <c r="D528" s="47">
        <v>16</v>
      </c>
      <c r="E528" s="48">
        <f t="shared" si="162"/>
        <v>1</v>
      </c>
      <c r="F528" s="49">
        <f t="shared" si="160"/>
        <v>85000</v>
      </c>
      <c r="G528" s="50">
        <v>17</v>
      </c>
      <c r="H528" s="48">
        <f t="shared" si="163"/>
        <v>1</v>
      </c>
      <c r="I528" s="49">
        <f t="shared" si="161"/>
        <v>85000</v>
      </c>
      <c r="J528" s="50">
        <v>17</v>
      </c>
      <c r="K528" s="48">
        <f t="shared" si="164"/>
        <v>1</v>
      </c>
      <c r="L528" s="49">
        <f t="shared" si="165"/>
        <v>85000</v>
      </c>
      <c r="M528" s="49">
        <f t="shared" si="166"/>
        <v>255000</v>
      </c>
      <c r="N528" s="49"/>
      <c r="O528" s="49"/>
      <c r="P528" s="49">
        <f t="shared" si="167"/>
        <v>255000</v>
      </c>
    </row>
    <row r="529" spans="1:16" s="43" customFormat="1" ht="36.75" customHeight="1">
      <c r="A529" s="44">
        <v>11</v>
      </c>
      <c r="B529" s="37" t="s">
        <v>546</v>
      </c>
      <c r="C529" s="46">
        <v>85000</v>
      </c>
      <c r="D529" s="47">
        <v>15</v>
      </c>
      <c r="E529" s="48">
        <f t="shared" si="162"/>
        <v>0.75</v>
      </c>
      <c r="F529" s="49">
        <f t="shared" si="160"/>
        <v>63750</v>
      </c>
      <c r="G529" s="50">
        <v>16</v>
      </c>
      <c r="H529" s="48">
        <f t="shared" si="163"/>
        <v>1</v>
      </c>
      <c r="I529" s="49">
        <f t="shared" si="161"/>
        <v>85000</v>
      </c>
      <c r="J529" s="50">
        <v>17</v>
      </c>
      <c r="K529" s="48">
        <f t="shared" si="164"/>
        <v>1</v>
      </c>
      <c r="L529" s="49">
        <f t="shared" si="165"/>
        <v>85000</v>
      </c>
      <c r="M529" s="49">
        <f t="shared" si="166"/>
        <v>233750</v>
      </c>
      <c r="N529" s="49"/>
      <c r="O529" s="49"/>
      <c r="P529" s="49">
        <f t="shared" si="167"/>
        <v>233750</v>
      </c>
    </row>
    <row r="530" spans="1:16" s="43" customFormat="1" ht="36.75" customHeight="1">
      <c r="A530" s="44">
        <v>12</v>
      </c>
      <c r="B530" s="37" t="s">
        <v>547</v>
      </c>
      <c r="C530" s="46">
        <v>85000</v>
      </c>
      <c r="D530" s="47">
        <v>16</v>
      </c>
      <c r="E530" s="48">
        <f t="shared" si="162"/>
        <v>1</v>
      </c>
      <c r="F530" s="49">
        <f t="shared" si="160"/>
        <v>85000</v>
      </c>
      <c r="G530" s="50">
        <v>19</v>
      </c>
      <c r="H530" s="48">
        <f t="shared" si="163"/>
        <v>1</v>
      </c>
      <c r="I530" s="49">
        <f t="shared" si="161"/>
        <v>85000</v>
      </c>
      <c r="J530" s="50">
        <v>20</v>
      </c>
      <c r="K530" s="48">
        <f t="shared" si="164"/>
        <v>1</v>
      </c>
      <c r="L530" s="49">
        <f t="shared" si="165"/>
        <v>85000</v>
      </c>
      <c r="M530" s="49">
        <f t="shared" si="166"/>
        <v>255000</v>
      </c>
      <c r="N530" s="49"/>
      <c r="O530" s="49"/>
      <c r="P530" s="49">
        <f t="shared" si="167"/>
        <v>255000</v>
      </c>
    </row>
    <row r="531" spans="1:16" s="43" customFormat="1" ht="36.75" customHeight="1">
      <c r="A531" s="44">
        <v>13</v>
      </c>
      <c r="B531" s="37" t="s">
        <v>548</v>
      </c>
      <c r="C531" s="46">
        <v>85000</v>
      </c>
      <c r="D531" s="47">
        <v>15</v>
      </c>
      <c r="E531" s="48">
        <f t="shared" si="162"/>
        <v>0.75</v>
      </c>
      <c r="F531" s="49">
        <f t="shared" si="160"/>
        <v>63750</v>
      </c>
      <c r="G531" s="50">
        <v>21</v>
      </c>
      <c r="H531" s="48">
        <f t="shared" si="163"/>
        <v>1</v>
      </c>
      <c r="I531" s="49">
        <f t="shared" si="161"/>
        <v>85000</v>
      </c>
      <c r="J531" s="50">
        <v>17</v>
      </c>
      <c r="K531" s="48">
        <f t="shared" si="164"/>
        <v>1</v>
      </c>
      <c r="L531" s="49">
        <f t="shared" si="165"/>
        <v>85000</v>
      </c>
      <c r="M531" s="49">
        <f t="shared" si="166"/>
        <v>233750</v>
      </c>
      <c r="N531" s="49"/>
      <c r="O531" s="49"/>
      <c r="P531" s="49">
        <f t="shared" si="167"/>
        <v>233750</v>
      </c>
    </row>
    <row r="532" spans="1:16" s="43" customFormat="1" ht="36.75" customHeight="1">
      <c r="A532" s="44">
        <v>14</v>
      </c>
      <c r="B532" s="37" t="s">
        <v>549</v>
      </c>
      <c r="C532" s="46">
        <v>85000</v>
      </c>
      <c r="D532" s="47">
        <v>16</v>
      </c>
      <c r="E532" s="48">
        <f t="shared" si="162"/>
        <v>1</v>
      </c>
      <c r="F532" s="49">
        <f t="shared" si="160"/>
        <v>85000</v>
      </c>
      <c r="G532" s="50">
        <v>21</v>
      </c>
      <c r="H532" s="48">
        <f t="shared" si="163"/>
        <v>1</v>
      </c>
      <c r="I532" s="49">
        <f t="shared" si="161"/>
        <v>85000</v>
      </c>
      <c r="J532" s="50">
        <v>19</v>
      </c>
      <c r="K532" s="48">
        <f t="shared" si="164"/>
        <v>1</v>
      </c>
      <c r="L532" s="49">
        <f t="shared" si="165"/>
        <v>85000</v>
      </c>
      <c r="M532" s="49">
        <f t="shared" si="166"/>
        <v>255000</v>
      </c>
      <c r="N532" s="49"/>
      <c r="O532" s="49"/>
      <c r="P532" s="49">
        <f t="shared" si="167"/>
        <v>255000</v>
      </c>
    </row>
    <row r="533" spans="1:16" s="43" customFormat="1" ht="36.75" customHeight="1">
      <c r="A533" s="44">
        <v>15</v>
      </c>
      <c r="B533" s="37" t="s">
        <v>550</v>
      </c>
      <c r="C533" s="46">
        <v>85000</v>
      </c>
      <c r="D533" s="47">
        <v>19</v>
      </c>
      <c r="E533" s="48">
        <f t="shared" si="162"/>
        <v>1</v>
      </c>
      <c r="F533" s="49">
        <f t="shared" si="160"/>
        <v>85000</v>
      </c>
      <c r="G533" s="50">
        <v>19</v>
      </c>
      <c r="H533" s="48">
        <f t="shared" si="163"/>
        <v>1</v>
      </c>
      <c r="I533" s="49">
        <f t="shared" si="161"/>
        <v>85000</v>
      </c>
      <c r="J533" s="50">
        <v>21</v>
      </c>
      <c r="K533" s="48">
        <f t="shared" si="164"/>
        <v>1</v>
      </c>
      <c r="L533" s="49">
        <f t="shared" si="165"/>
        <v>85000</v>
      </c>
      <c r="M533" s="49">
        <f t="shared" si="166"/>
        <v>255000</v>
      </c>
      <c r="N533" s="49"/>
      <c r="O533" s="49"/>
      <c r="P533" s="49">
        <f t="shared" si="167"/>
        <v>255000</v>
      </c>
    </row>
    <row r="534" spans="1:16" s="43" customFormat="1" ht="36.75" customHeight="1">
      <c r="A534" s="44">
        <v>16</v>
      </c>
      <c r="B534" s="37" t="s">
        <v>551</v>
      </c>
      <c r="C534" s="46">
        <v>85000</v>
      </c>
      <c r="D534" s="47">
        <v>17</v>
      </c>
      <c r="E534" s="48">
        <f t="shared" si="162"/>
        <v>1</v>
      </c>
      <c r="F534" s="49">
        <f t="shared" si="160"/>
        <v>85000</v>
      </c>
      <c r="G534" s="50">
        <v>17</v>
      </c>
      <c r="H534" s="48">
        <f t="shared" si="163"/>
        <v>1</v>
      </c>
      <c r="I534" s="49">
        <f t="shared" si="161"/>
        <v>85000</v>
      </c>
      <c r="J534" s="50">
        <v>21</v>
      </c>
      <c r="K534" s="48">
        <f t="shared" si="164"/>
        <v>1</v>
      </c>
      <c r="L534" s="49">
        <f t="shared" si="165"/>
        <v>85000</v>
      </c>
      <c r="M534" s="49">
        <f t="shared" si="166"/>
        <v>255000</v>
      </c>
      <c r="N534" s="49"/>
      <c r="O534" s="49"/>
      <c r="P534" s="49">
        <f t="shared" si="167"/>
        <v>255000</v>
      </c>
    </row>
    <row r="535" spans="1:16" s="43" customFormat="1" ht="36.75" customHeight="1">
      <c r="A535" s="44">
        <v>17</v>
      </c>
      <c r="B535" s="37" t="s">
        <v>552</v>
      </c>
      <c r="C535" s="46">
        <v>85000</v>
      </c>
      <c r="D535" s="47">
        <v>17</v>
      </c>
      <c r="E535" s="48">
        <f t="shared" si="162"/>
        <v>1</v>
      </c>
      <c r="F535" s="49">
        <f t="shared" si="160"/>
        <v>85000</v>
      </c>
      <c r="G535" s="50">
        <v>21</v>
      </c>
      <c r="H535" s="48">
        <f t="shared" si="163"/>
        <v>1</v>
      </c>
      <c r="I535" s="49">
        <f t="shared" si="161"/>
        <v>85000</v>
      </c>
      <c r="J535" s="50">
        <v>17</v>
      </c>
      <c r="K535" s="48">
        <f t="shared" si="164"/>
        <v>1</v>
      </c>
      <c r="L535" s="49">
        <f t="shared" si="165"/>
        <v>85000</v>
      </c>
      <c r="M535" s="49">
        <f t="shared" si="166"/>
        <v>255000</v>
      </c>
      <c r="N535" s="49"/>
      <c r="O535" s="49"/>
      <c r="P535" s="49">
        <f t="shared" si="167"/>
        <v>255000</v>
      </c>
    </row>
    <row r="536" spans="1:16" s="43" customFormat="1" ht="36.75" customHeight="1">
      <c r="A536" s="44">
        <v>18</v>
      </c>
      <c r="B536" s="37" t="s">
        <v>248</v>
      </c>
      <c r="C536" s="46">
        <v>85000</v>
      </c>
      <c r="D536" s="47">
        <v>14</v>
      </c>
      <c r="E536" s="48">
        <f t="shared" si="162"/>
        <v>0.75</v>
      </c>
      <c r="F536" s="49">
        <f t="shared" si="160"/>
        <v>63750</v>
      </c>
      <c r="G536" s="50">
        <v>21</v>
      </c>
      <c r="H536" s="48">
        <f t="shared" si="163"/>
        <v>1</v>
      </c>
      <c r="I536" s="49">
        <f t="shared" si="161"/>
        <v>85000</v>
      </c>
      <c r="J536" s="50">
        <v>20</v>
      </c>
      <c r="K536" s="48">
        <f t="shared" si="164"/>
        <v>1</v>
      </c>
      <c r="L536" s="49">
        <f t="shared" si="165"/>
        <v>85000</v>
      </c>
      <c r="M536" s="49">
        <f t="shared" si="166"/>
        <v>233750</v>
      </c>
      <c r="N536" s="49"/>
      <c r="O536" s="49"/>
      <c r="P536" s="49">
        <f t="shared" si="167"/>
        <v>233750</v>
      </c>
    </row>
    <row r="537" spans="1:16" s="43" customFormat="1" ht="36.75" customHeight="1">
      <c r="A537" s="44">
        <v>19</v>
      </c>
      <c r="B537" s="37" t="s">
        <v>553</v>
      </c>
      <c r="C537" s="46">
        <v>85000</v>
      </c>
      <c r="D537" s="47">
        <v>18</v>
      </c>
      <c r="E537" s="48">
        <f t="shared" si="162"/>
        <v>1</v>
      </c>
      <c r="F537" s="49">
        <f t="shared" si="160"/>
        <v>85000</v>
      </c>
      <c r="G537" s="50">
        <v>19</v>
      </c>
      <c r="H537" s="48">
        <f t="shared" si="163"/>
        <v>1</v>
      </c>
      <c r="I537" s="49">
        <f t="shared" si="161"/>
        <v>85000</v>
      </c>
      <c r="J537" s="50">
        <v>21</v>
      </c>
      <c r="K537" s="48">
        <f t="shared" si="164"/>
        <v>1</v>
      </c>
      <c r="L537" s="49">
        <f t="shared" si="165"/>
        <v>85000</v>
      </c>
      <c r="M537" s="49">
        <f t="shared" si="166"/>
        <v>255000</v>
      </c>
      <c r="N537" s="49"/>
      <c r="O537" s="49"/>
      <c r="P537" s="49">
        <f t="shared" si="167"/>
        <v>255000</v>
      </c>
    </row>
    <row r="538" spans="1:16" s="43" customFormat="1" ht="36.75" customHeight="1">
      <c r="A538" s="44">
        <v>20</v>
      </c>
      <c r="B538" s="37" t="s">
        <v>554</v>
      </c>
      <c r="C538" s="46">
        <v>85000</v>
      </c>
      <c r="D538" s="47">
        <v>18</v>
      </c>
      <c r="E538" s="48">
        <f t="shared" si="162"/>
        <v>1</v>
      </c>
      <c r="F538" s="49">
        <f t="shared" si="160"/>
        <v>85000</v>
      </c>
      <c r="G538" s="50">
        <v>14</v>
      </c>
      <c r="H538" s="48">
        <f t="shared" si="163"/>
        <v>0.75</v>
      </c>
      <c r="I538" s="49">
        <f t="shared" si="161"/>
        <v>63750</v>
      </c>
      <c r="J538" s="50">
        <v>15</v>
      </c>
      <c r="K538" s="48">
        <f t="shared" si="164"/>
        <v>0.75</v>
      </c>
      <c r="L538" s="49">
        <f t="shared" si="165"/>
        <v>63750</v>
      </c>
      <c r="M538" s="49">
        <f t="shared" si="166"/>
        <v>212500</v>
      </c>
      <c r="N538" s="49"/>
      <c r="O538" s="49"/>
      <c r="P538" s="49">
        <f t="shared" si="167"/>
        <v>212500</v>
      </c>
    </row>
    <row r="539" spans="1:16" s="43" customFormat="1" ht="36.75" customHeight="1">
      <c r="A539" s="44">
        <v>21</v>
      </c>
      <c r="B539" s="37" t="s">
        <v>555</v>
      </c>
      <c r="C539" s="46">
        <v>85000</v>
      </c>
      <c r="D539" s="47">
        <v>19</v>
      </c>
      <c r="E539" s="48">
        <f t="shared" si="162"/>
        <v>1</v>
      </c>
      <c r="F539" s="49">
        <f t="shared" si="160"/>
        <v>85000</v>
      </c>
      <c r="G539" s="50">
        <v>17</v>
      </c>
      <c r="H539" s="48">
        <f t="shared" si="163"/>
        <v>1</v>
      </c>
      <c r="I539" s="49">
        <f t="shared" si="161"/>
        <v>85000</v>
      </c>
      <c r="J539" s="50">
        <v>21</v>
      </c>
      <c r="K539" s="48">
        <f t="shared" si="164"/>
        <v>1</v>
      </c>
      <c r="L539" s="49">
        <f t="shared" si="165"/>
        <v>85000</v>
      </c>
      <c r="M539" s="49">
        <f t="shared" si="166"/>
        <v>255000</v>
      </c>
      <c r="N539" s="49"/>
      <c r="O539" s="49"/>
      <c r="P539" s="49">
        <f t="shared" si="167"/>
        <v>255000</v>
      </c>
    </row>
    <row r="540" spans="1:16" s="43" customFormat="1" ht="36.75" customHeight="1">
      <c r="A540" s="44">
        <v>22</v>
      </c>
      <c r="B540" s="37" t="s">
        <v>556</v>
      </c>
      <c r="C540" s="46">
        <v>85000</v>
      </c>
      <c r="D540" s="47">
        <v>19</v>
      </c>
      <c r="E540" s="48">
        <f t="shared" si="162"/>
        <v>1</v>
      </c>
      <c r="F540" s="49">
        <f t="shared" si="160"/>
        <v>85000</v>
      </c>
      <c r="G540" s="50">
        <v>21</v>
      </c>
      <c r="H540" s="48">
        <f t="shared" si="163"/>
        <v>1</v>
      </c>
      <c r="I540" s="49">
        <f t="shared" si="161"/>
        <v>85000</v>
      </c>
      <c r="J540" s="50">
        <v>21</v>
      </c>
      <c r="K540" s="48">
        <f t="shared" si="164"/>
        <v>1</v>
      </c>
      <c r="L540" s="49">
        <f t="shared" si="165"/>
        <v>85000</v>
      </c>
      <c r="M540" s="49">
        <f t="shared" si="166"/>
        <v>255000</v>
      </c>
      <c r="N540" s="49"/>
      <c r="O540" s="49"/>
      <c r="P540" s="49">
        <f t="shared" si="167"/>
        <v>255000</v>
      </c>
    </row>
    <row r="541" spans="1:16" s="43" customFormat="1" ht="36.75" customHeight="1">
      <c r="A541" s="44">
        <v>23</v>
      </c>
      <c r="B541" s="37" t="s">
        <v>557</v>
      </c>
      <c r="C541" s="46">
        <v>85000</v>
      </c>
      <c r="D541" s="47">
        <v>17</v>
      </c>
      <c r="E541" s="48">
        <f t="shared" si="162"/>
        <v>1</v>
      </c>
      <c r="F541" s="49">
        <f t="shared" si="160"/>
        <v>85000</v>
      </c>
      <c r="G541" s="50">
        <v>19</v>
      </c>
      <c r="H541" s="48">
        <f t="shared" si="163"/>
        <v>1</v>
      </c>
      <c r="I541" s="49">
        <f t="shared" si="161"/>
        <v>85000</v>
      </c>
      <c r="J541" s="50">
        <v>15</v>
      </c>
      <c r="K541" s="48">
        <f t="shared" si="164"/>
        <v>0.75</v>
      </c>
      <c r="L541" s="49">
        <f t="shared" si="165"/>
        <v>63750</v>
      </c>
      <c r="M541" s="49">
        <f t="shared" si="166"/>
        <v>233750</v>
      </c>
      <c r="N541" s="49"/>
      <c r="O541" s="49"/>
      <c r="P541" s="49">
        <f t="shared" si="167"/>
        <v>233750</v>
      </c>
    </row>
    <row r="542" spans="1:16" s="43" customFormat="1" ht="36.75" customHeight="1">
      <c r="A542" s="44">
        <v>24</v>
      </c>
      <c r="B542" s="37" t="s">
        <v>558</v>
      </c>
      <c r="C542" s="46">
        <v>85000</v>
      </c>
      <c r="D542" s="42">
        <v>16</v>
      </c>
      <c r="E542" s="48">
        <f t="shared" si="162"/>
        <v>1</v>
      </c>
      <c r="F542" s="49">
        <f t="shared" si="160"/>
        <v>85000</v>
      </c>
      <c r="G542" s="50">
        <v>17</v>
      </c>
      <c r="H542" s="48">
        <f t="shared" si="163"/>
        <v>1</v>
      </c>
      <c r="I542" s="49">
        <f t="shared" si="161"/>
        <v>85000</v>
      </c>
      <c r="J542" s="50">
        <v>17</v>
      </c>
      <c r="K542" s="48">
        <f t="shared" si="164"/>
        <v>1</v>
      </c>
      <c r="L542" s="49">
        <f t="shared" si="165"/>
        <v>85000</v>
      </c>
      <c r="M542" s="49">
        <f t="shared" si="166"/>
        <v>255000</v>
      </c>
      <c r="N542" s="49"/>
      <c r="O542" s="49"/>
      <c r="P542" s="49">
        <f t="shared" si="167"/>
        <v>255000</v>
      </c>
    </row>
    <row r="543" spans="1:16" s="43" customFormat="1" ht="36.75" customHeight="1">
      <c r="A543" s="44">
        <v>25</v>
      </c>
      <c r="B543" s="37" t="s">
        <v>372</v>
      </c>
      <c r="C543" s="46">
        <v>85000</v>
      </c>
      <c r="D543" s="47">
        <v>19</v>
      </c>
      <c r="E543" s="48">
        <f t="shared" si="162"/>
        <v>1</v>
      </c>
      <c r="F543" s="49">
        <f t="shared" si="160"/>
        <v>85000</v>
      </c>
      <c r="G543" s="50">
        <v>21</v>
      </c>
      <c r="H543" s="48">
        <f t="shared" si="163"/>
        <v>1</v>
      </c>
      <c r="I543" s="49">
        <f t="shared" si="161"/>
        <v>85000</v>
      </c>
      <c r="J543" s="50">
        <v>20</v>
      </c>
      <c r="K543" s="48">
        <f t="shared" si="164"/>
        <v>1</v>
      </c>
      <c r="L543" s="49">
        <f t="shared" si="165"/>
        <v>85000</v>
      </c>
      <c r="M543" s="49">
        <f t="shared" si="166"/>
        <v>255000</v>
      </c>
      <c r="N543" s="49"/>
      <c r="O543" s="49"/>
      <c r="P543" s="49">
        <f t="shared" si="167"/>
        <v>255000</v>
      </c>
    </row>
    <row r="544" spans="1:16" s="43" customFormat="1" ht="36.75" customHeight="1">
      <c r="A544" s="44">
        <v>26</v>
      </c>
      <c r="B544" s="37" t="s">
        <v>559</v>
      </c>
      <c r="C544" s="46">
        <v>85000</v>
      </c>
      <c r="D544" s="47">
        <v>17</v>
      </c>
      <c r="E544" s="48">
        <f t="shared" si="162"/>
        <v>1</v>
      </c>
      <c r="F544" s="49">
        <f t="shared" si="160"/>
        <v>85000</v>
      </c>
      <c r="G544" s="50">
        <v>20</v>
      </c>
      <c r="H544" s="48">
        <f t="shared" si="163"/>
        <v>1</v>
      </c>
      <c r="I544" s="49">
        <f t="shared" si="161"/>
        <v>85000</v>
      </c>
      <c r="J544" s="50">
        <v>18</v>
      </c>
      <c r="K544" s="48">
        <f t="shared" si="164"/>
        <v>1</v>
      </c>
      <c r="L544" s="49">
        <f t="shared" si="165"/>
        <v>85000</v>
      </c>
      <c r="M544" s="49">
        <f t="shared" si="166"/>
        <v>255000</v>
      </c>
      <c r="N544" s="49"/>
      <c r="O544" s="49"/>
      <c r="P544" s="49">
        <f t="shared" si="167"/>
        <v>255000</v>
      </c>
    </row>
    <row r="545" spans="1:16" s="43" customFormat="1" ht="36.75" customHeight="1">
      <c r="A545" s="44">
        <v>27</v>
      </c>
      <c r="B545" s="37" t="s">
        <v>519</v>
      </c>
      <c r="C545" s="46">
        <v>85000</v>
      </c>
      <c r="D545" s="47">
        <v>19</v>
      </c>
      <c r="E545" s="48">
        <f t="shared" si="162"/>
        <v>1</v>
      </c>
      <c r="F545" s="49">
        <f t="shared" si="160"/>
        <v>85000</v>
      </c>
      <c r="G545" s="50">
        <v>21</v>
      </c>
      <c r="H545" s="48">
        <f t="shared" si="163"/>
        <v>1</v>
      </c>
      <c r="I545" s="49">
        <f t="shared" si="161"/>
        <v>85000</v>
      </c>
      <c r="J545" s="50">
        <v>21</v>
      </c>
      <c r="K545" s="48">
        <f t="shared" si="164"/>
        <v>1</v>
      </c>
      <c r="L545" s="49">
        <f t="shared" si="165"/>
        <v>85000</v>
      </c>
      <c r="M545" s="49">
        <f t="shared" si="166"/>
        <v>255000</v>
      </c>
      <c r="N545" s="49"/>
      <c r="O545" s="49"/>
      <c r="P545" s="49">
        <f t="shared" si="167"/>
        <v>255000</v>
      </c>
    </row>
    <row r="546" spans="1:16" s="43" customFormat="1" ht="36.75" customHeight="1">
      <c r="A546" s="44">
        <v>28</v>
      </c>
      <c r="B546" s="37" t="s">
        <v>560</v>
      </c>
      <c r="C546" s="46">
        <v>85000</v>
      </c>
      <c r="D546" s="47">
        <v>19</v>
      </c>
      <c r="E546" s="48">
        <f t="shared" si="162"/>
        <v>1</v>
      </c>
      <c r="F546" s="49">
        <f t="shared" si="160"/>
        <v>85000</v>
      </c>
      <c r="G546" s="50">
        <v>19</v>
      </c>
      <c r="H546" s="48">
        <f t="shared" si="163"/>
        <v>1</v>
      </c>
      <c r="I546" s="49">
        <f t="shared" si="161"/>
        <v>85000</v>
      </c>
      <c r="J546" s="50">
        <v>21</v>
      </c>
      <c r="K546" s="48">
        <f t="shared" si="164"/>
        <v>1</v>
      </c>
      <c r="L546" s="49">
        <f t="shared" si="165"/>
        <v>85000</v>
      </c>
      <c r="M546" s="49">
        <f t="shared" si="166"/>
        <v>255000</v>
      </c>
      <c r="N546" s="49"/>
      <c r="O546" s="49"/>
      <c r="P546" s="49">
        <f t="shared" si="167"/>
        <v>255000</v>
      </c>
    </row>
    <row r="547" spans="1:16" s="43" customFormat="1" ht="36.75" customHeight="1">
      <c r="A547" s="44">
        <v>29</v>
      </c>
      <c r="B547" s="37" t="s">
        <v>561</v>
      </c>
      <c r="C547" s="46">
        <v>85000</v>
      </c>
      <c r="D547" s="47">
        <v>19</v>
      </c>
      <c r="E547" s="48">
        <f t="shared" si="162"/>
        <v>1</v>
      </c>
      <c r="F547" s="49">
        <f t="shared" si="160"/>
        <v>85000</v>
      </c>
      <c r="G547" s="50">
        <v>17</v>
      </c>
      <c r="H547" s="48">
        <f t="shared" si="163"/>
        <v>1</v>
      </c>
      <c r="I547" s="49">
        <f t="shared" si="161"/>
        <v>85000</v>
      </c>
      <c r="J547" s="50">
        <v>20</v>
      </c>
      <c r="K547" s="48">
        <f t="shared" si="164"/>
        <v>1</v>
      </c>
      <c r="L547" s="49">
        <f t="shared" si="165"/>
        <v>85000</v>
      </c>
      <c r="M547" s="49">
        <f t="shared" si="166"/>
        <v>255000</v>
      </c>
      <c r="N547" s="49"/>
      <c r="O547" s="49"/>
      <c r="P547" s="49">
        <f t="shared" si="167"/>
        <v>255000</v>
      </c>
    </row>
    <row r="548" spans="1:16" s="43" customFormat="1" ht="36.75" customHeight="1">
      <c r="A548" s="44">
        <v>30</v>
      </c>
      <c r="B548" s="37" t="s">
        <v>562</v>
      </c>
      <c r="C548" s="46">
        <v>85000</v>
      </c>
      <c r="D548" s="47">
        <v>15</v>
      </c>
      <c r="E548" s="48">
        <f t="shared" si="162"/>
        <v>0.75</v>
      </c>
      <c r="F548" s="49">
        <f t="shared" si="160"/>
        <v>63750</v>
      </c>
      <c r="G548" s="50">
        <v>21</v>
      </c>
      <c r="H548" s="48">
        <f t="shared" si="163"/>
        <v>1</v>
      </c>
      <c r="I548" s="49">
        <f t="shared" si="161"/>
        <v>85000</v>
      </c>
      <c r="J548" s="50">
        <v>20</v>
      </c>
      <c r="K548" s="48">
        <f t="shared" si="164"/>
        <v>1</v>
      </c>
      <c r="L548" s="49">
        <f t="shared" si="165"/>
        <v>85000</v>
      </c>
      <c r="M548" s="49">
        <f t="shared" si="166"/>
        <v>233750</v>
      </c>
      <c r="N548" s="49"/>
      <c r="O548" s="49"/>
      <c r="P548" s="49">
        <f t="shared" si="167"/>
        <v>233750</v>
      </c>
    </row>
    <row r="549" spans="1:16" s="43" customFormat="1" ht="36.75" customHeight="1">
      <c r="A549" s="44">
        <v>31</v>
      </c>
      <c r="B549" s="37" t="s">
        <v>563</v>
      </c>
      <c r="C549" s="46">
        <v>85000</v>
      </c>
      <c r="D549" s="47">
        <v>19</v>
      </c>
      <c r="E549" s="48">
        <f t="shared" si="162"/>
        <v>1</v>
      </c>
      <c r="F549" s="49">
        <f t="shared" si="160"/>
        <v>85000</v>
      </c>
      <c r="G549" s="50">
        <v>21</v>
      </c>
      <c r="H549" s="48">
        <f t="shared" si="163"/>
        <v>1</v>
      </c>
      <c r="I549" s="49">
        <f t="shared" si="161"/>
        <v>85000</v>
      </c>
      <c r="J549" s="50">
        <v>21</v>
      </c>
      <c r="K549" s="48">
        <f t="shared" si="164"/>
        <v>1</v>
      </c>
      <c r="L549" s="49">
        <f t="shared" si="165"/>
        <v>85000</v>
      </c>
      <c r="M549" s="49">
        <f t="shared" si="166"/>
        <v>255000</v>
      </c>
      <c r="N549" s="49"/>
      <c r="O549" s="49"/>
      <c r="P549" s="49">
        <f t="shared" si="167"/>
        <v>255000</v>
      </c>
    </row>
    <row r="550" spans="1:16" s="43" customFormat="1" ht="36.75" customHeight="1">
      <c r="A550" s="44">
        <v>32</v>
      </c>
      <c r="B550" s="37" t="s">
        <v>564</v>
      </c>
      <c r="C550" s="46">
        <v>85000</v>
      </c>
      <c r="D550" s="47">
        <v>9</v>
      </c>
      <c r="E550" s="48">
        <f t="shared" si="162"/>
        <v>0.5</v>
      </c>
      <c r="F550" s="49">
        <f t="shared" si="160"/>
        <v>42500</v>
      </c>
      <c r="G550" s="50">
        <v>17</v>
      </c>
      <c r="H550" s="48">
        <f t="shared" si="163"/>
        <v>1</v>
      </c>
      <c r="I550" s="49">
        <f t="shared" si="161"/>
        <v>85000</v>
      </c>
      <c r="J550" s="50">
        <v>21</v>
      </c>
      <c r="K550" s="48">
        <f t="shared" si="164"/>
        <v>1</v>
      </c>
      <c r="L550" s="49">
        <f t="shared" si="165"/>
        <v>85000</v>
      </c>
      <c r="M550" s="49">
        <f t="shared" si="166"/>
        <v>212500</v>
      </c>
      <c r="N550" s="49"/>
      <c r="O550" s="49"/>
      <c r="P550" s="49">
        <f t="shared" si="167"/>
        <v>212500</v>
      </c>
    </row>
    <row r="551" spans="1:16" s="43" customFormat="1" ht="36.75" customHeight="1">
      <c r="A551" s="40">
        <v>22</v>
      </c>
      <c r="B551" s="41" t="s">
        <v>68</v>
      </c>
      <c r="C551" s="42"/>
      <c r="D551" s="42"/>
      <c r="E551" s="42"/>
      <c r="F551" s="42">
        <f>SUM(F552:F582)</f>
        <v>2613750</v>
      </c>
      <c r="G551" s="42"/>
      <c r="H551" s="42"/>
      <c r="I551" s="42">
        <f>SUM(I552:I582)</f>
        <v>2528750</v>
      </c>
      <c r="J551" s="42"/>
      <c r="K551" s="42"/>
      <c r="L551" s="42">
        <f>SUM(L552:L582)</f>
        <v>2613750</v>
      </c>
      <c r="M551" s="42">
        <f>SUM(M552:M582)</f>
        <v>7756250</v>
      </c>
      <c r="N551" s="42">
        <f>SUM(N552:N582)</f>
        <v>0</v>
      </c>
      <c r="O551" s="42">
        <f>SUM(O552:O582)</f>
        <v>0</v>
      </c>
      <c r="P551" s="42">
        <f>SUM(P552:P582)</f>
        <v>7756250</v>
      </c>
    </row>
    <row r="552" spans="1:16" s="43" customFormat="1" ht="36.75" customHeight="1">
      <c r="A552" s="44">
        <v>1</v>
      </c>
      <c r="B552" s="36" t="s">
        <v>565</v>
      </c>
      <c r="C552" s="46">
        <v>85000</v>
      </c>
      <c r="D552" s="67">
        <v>18</v>
      </c>
      <c r="E552" s="48">
        <f>IF(D552=0,0,IF(D552&lt;=5,0.25,IF(D552&lt;=10,0.5,IF(D552&lt;=15,0.75,1))))</f>
        <v>1</v>
      </c>
      <c r="F552" s="49">
        <f aca="true" t="shared" si="168" ref="F552:F582">C552*E552</f>
        <v>85000</v>
      </c>
      <c r="G552" s="50">
        <v>19</v>
      </c>
      <c r="H552" s="48">
        <f>IF(G552=0,0,IF(G552&lt;=5,0.25,IF(G552&lt;=10,0.5,IF(G552&lt;=15,0.75,1))))</f>
        <v>1</v>
      </c>
      <c r="I552" s="49">
        <f aca="true" t="shared" si="169" ref="I552:I582">C552*H552</f>
        <v>85000</v>
      </c>
      <c r="J552" s="50">
        <v>19</v>
      </c>
      <c r="K552" s="48">
        <f>IF(J552=0,0,IF(J552&lt;=5,0.25,IF(J552&lt;=10,0.5,IF(J552&lt;=15,0.75,1))))</f>
        <v>1</v>
      </c>
      <c r="L552" s="49">
        <f>C552*K552</f>
        <v>85000</v>
      </c>
      <c r="M552" s="49">
        <f>L552+I552+F552</f>
        <v>255000</v>
      </c>
      <c r="N552" s="49"/>
      <c r="O552" s="49"/>
      <c r="P552" s="49">
        <f>M552-N552-O552</f>
        <v>255000</v>
      </c>
    </row>
    <row r="553" spans="1:16" s="43" customFormat="1" ht="36.75" customHeight="1">
      <c r="A553" s="44">
        <v>2</v>
      </c>
      <c r="B553" s="36" t="s">
        <v>566</v>
      </c>
      <c r="C553" s="46">
        <v>85000</v>
      </c>
      <c r="D553" s="42">
        <v>19</v>
      </c>
      <c r="E553" s="48">
        <f aca="true" t="shared" si="170" ref="E553:E582">IF(D553=0,0,IF(D553&lt;=5,0.25,IF(D553&lt;=10,0.5,IF(D553&lt;=15,0.75,1))))</f>
        <v>1</v>
      </c>
      <c r="F553" s="49">
        <f t="shared" si="168"/>
        <v>85000</v>
      </c>
      <c r="G553" s="50">
        <v>18</v>
      </c>
      <c r="H553" s="48">
        <f aca="true" t="shared" si="171" ref="H553:H582">IF(G553=0,0,IF(G553&lt;=5,0.25,IF(G553&lt;=10,0.5,IF(G553&lt;=15,0.75,1))))</f>
        <v>1</v>
      </c>
      <c r="I553" s="49">
        <f t="shared" si="169"/>
        <v>85000</v>
      </c>
      <c r="J553" s="50">
        <v>21</v>
      </c>
      <c r="K553" s="48">
        <f aca="true" t="shared" si="172" ref="K553:K582">IF(J553=0,0,IF(J553&lt;=5,0.25,IF(J553&lt;=10,0.5,IF(J553&lt;=15,0.75,1))))</f>
        <v>1</v>
      </c>
      <c r="L553" s="49">
        <f aca="true" t="shared" si="173" ref="L553:L582">C553*K553</f>
        <v>85000</v>
      </c>
      <c r="M553" s="49">
        <f aca="true" t="shared" si="174" ref="M553:M582">L553+I553+F553</f>
        <v>255000</v>
      </c>
      <c r="N553" s="49"/>
      <c r="O553" s="49"/>
      <c r="P553" s="49">
        <f aca="true" t="shared" si="175" ref="P553:P582">M553-N553-O553</f>
        <v>255000</v>
      </c>
    </row>
    <row r="554" spans="1:16" s="43" customFormat="1" ht="36.75" customHeight="1">
      <c r="A554" s="44">
        <v>3</v>
      </c>
      <c r="B554" s="36" t="s">
        <v>567</v>
      </c>
      <c r="C554" s="46">
        <v>85000</v>
      </c>
      <c r="D554" s="47">
        <v>18</v>
      </c>
      <c r="E554" s="48">
        <f t="shared" si="170"/>
        <v>1</v>
      </c>
      <c r="F554" s="49">
        <f t="shared" si="168"/>
        <v>85000</v>
      </c>
      <c r="G554" s="50">
        <v>17</v>
      </c>
      <c r="H554" s="48">
        <f t="shared" si="171"/>
        <v>1</v>
      </c>
      <c r="I554" s="49">
        <f t="shared" si="169"/>
        <v>85000</v>
      </c>
      <c r="J554" s="50">
        <v>17</v>
      </c>
      <c r="K554" s="48">
        <f t="shared" si="172"/>
        <v>1</v>
      </c>
      <c r="L554" s="49">
        <f t="shared" si="173"/>
        <v>85000</v>
      </c>
      <c r="M554" s="49">
        <f t="shared" si="174"/>
        <v>255000</v>
      </c>
      <c r="N554" s="49"/>
      <c r="O554" s="49"/>
      <c r="P554" s="49">
        <f t="shared" si="175"/>
        <v>255000</v>
      </c>
    </row>
    <row r="555" spans="1:16" s="43" customFormat="1" ht="36.75" customHeight="1">
      <c r="A555" s="44">
        <v>4</v>
      </c>
      <c r="B555" s="36" t="s">
        <v>568</v>
      </c>
      <c r="C555" s="46">
        <v>85000</v>
      </c>
      <c r="D555" s="47">
        <v>19</v>
      </c>
      <c r="E555" s="48">
        <f t="shared" si="170"/>
        <v>1</v>
      </c>
      <c r="F555" s="49">
        <f t="shared" si="168"/>
        <v>85000</v>
      </c>
      <c r="G555" s="50">
        <v>18</v>
      </c>
      <c r="H555" s="48">
        <f t="shared" si="171"/>
        <v>1</v>
      </c>
      <c r="I555" s="49">
        <f t="shared" si="169"/>
        <v>85000</v>
      </c>
      <c r="J555" s="50">
        <v>20</v>
      </c>
      <c r="K555" s="48">
        <f t="shared" si="172"/>
        <v>1</v>
      </c>
      <c r="L555" s="49">
        <f t="shared" si="173"/>
        <v>85000</v>
      </c>
      <c r="M555" s="49">
        <f t="shared" si="174"/>
        <v>255000</v>
      </c>
      <c r="N555" s="49"/>
      <c r="O555" s="49"/>
      <c r="P555" s="49">
        <f t="shared" si="175"/>
        <v>255000</v>
      </c>
    </row>
    <row r="556" spans="1:16" s="43" customFormat="1" ht="36.75" customHeight="1">
      <c r="A556" s="44">
        <v>5</v>
      </c>
      <c r="B556" s="36" t="s">
        <v>569</v>
      </c>
      <c r="C556" s="46">
        <v>85000</v>
      </c>
      <c r="D556" s="47">
        <v>16</v>
      </c>
      <c r="E556" s="48">
        <f t="shared" si="170"/>
        <v>1</v>
      </c>
      <c r="F556" s="49">
        <f t="shared" si="168"/>
        <v>85000</v>
      </c>
      <c r="G556" s="50">
        <v>21</v>
      </c>
      <c r="H556" s="48">
        <f t="shared" si="171"/>
        <v>1</v>
      </c>
      <c r="I556" s="49">
        <f t="shared" si="169"/>
        <v>85000</v>
      </c>
      <c r="J556" s="50">
        <v>12</v>
      </c>
      <c r="K556" s="48">
        <f t="shared" si="172"/>
        <v>0.75</v>
      </c>
      <c r="L556" s="49">
        <f t="shared" si="173"/>
        <v>63750</v>
      </c>
      <c r="M556" s="49">
        <f t="shared" si="174"/>
        <v>233750</v>
      </c>
      <c r="N556" s="49"/>
      <c r="O556" s="49"/>
      <c r="P556" s="49">
        <f t="shared" si="175"/>
        <v>233750</v>
      </c>
    </row>
    <row r="557" spans="1:16" s="43" customFormat="1" ht="36.75" customHeight="1">
      <c r="A557" s="44">
        <v>6</v>
      </c>
      <c r="B557" s="36" t="s">
        <v>570</v>
      </c>
      <c r="C557" s="46">
        <v>85000</v>
      </c>
      <c r="D557" s="47">
        <v>19</v>
      </c>
      <c r="E557" s="48">
        <f t="shared" si="170"/>
        <v>1</v>
      </c>
      <c r="F557" s="49">
        <f t="shared" si="168"/>
        <v>85000</v>
      </c>
      <c r="G557" s="50">
        <v>17</v>
      </c>
      <c r="H557" s="48">
        <f t="shared" si="171"/>
        <v>1</v>
      </c>
      <c r="I557" s="49">
        <f t="shared" si="169"/>
        <v>85000</v>
      </c>
      <c r="J557" s="50">
        <v>17</v>
      </c>
      <c r="K557" s="48">
        <f t="shared" si="172"/>
        <v>1</v>
      </c>
      <c r="L557" s="49">
        <f t="shared" si="173"/>
        <v>85000</v>
      </c>
      <c r="M557" s="49">
        <f t="shared" si="174"/>
        <v>255000</v>
      </c>
      <c r="N557" s="49"/>
      <c r="O557" s="49"/>
      <c r="P557" s="49">
        <f t="shared" si="175"/>
        <v>255000</v>
      </c>
    </row>
    <row r="558" spans="1:16" s="43" customFormat="1" ht="36.75" customHeight="1">
      <c r="A558" s="44">
        <v>7</v>
      </c>
      <c r="B558" s="36" t="s">
        <v>571</v>
      </c>
      <c r="C558" s="46">
        <v>85000</v>
      </c>
      <c r="D558" s="47">
        <v>16</v>
      </c>
      <c r="E558" s="48">
        <f t="shared" si="170"/>
        <v>1</v>
      </c>
      <c r="F558" s="49">
        <f t="shared" si="168"/>
        <v>85000</v>
      </c>
      <c r="G558" s="50">
        <v>21</v>
      </c>
      <c r="H558" s="48">
        <f t="shared" si="171"/>
        <v>1</v>
      </c>
      <c r="I558" s="49">
        <f t="shared" si="169"/>
        <v>85000</v>
      </c>
      <c r="J558" s="50">
        <v>18</v>
      </c>
      <c r="K558" s="48">
        <f t="shared" si="172"/>
        <v>1</v>
      </c>
      <c r="L558" s="49">
        <f t="shared" si="173"/>
        <v>85000</v>
      </c>
      <c r="M558" s="49">
        <f t="shared" si="174"/>
        <v>255000</v>
      </c>
      <c r="N558" s="49"/>
      <c r="O558" s="49"/>
      <c r="P558" s="49">
        <f t="shared" si="175"/>
        <v>255000</v>
      </c>
    </row>
    <row r="559" spans="1:16" s="43" customFormat="1" ht="36.75" customHeight="1">
      <c r="A559" s="44">
        <v>8</v>
      </c>
      <c r="B559" s="36" t="s">
        <v>572</v>
      </c>
      <c r="C559" s="46">
        <v>85000</v>
      </c>
      <c r="D559" s="47">
        <v>18</v>
      </c>
      <c r="E559" s="48">
        <f t="shared" si="170"/>
        <v>1</v>
      </c>
      <c r="F559" s="49">
        <f t="shared" si="168"/>
        <v>85000</v>
      </c>
      <c r="G559" s="50">
        <v>18</v>
      </c>
      <c r="H559" s="48">
        <f t="shared" si="171"/>
        <v>1</v>
      </c>
      <c r="I559" s="49">
        <f t="shared" si="169"/>
        <v>85000</v>
      </c>
      <c r="J559" s="50">
        <v>21</v>
      </c>
      <c r="K559" s="48">
        <f t="shared" si="172"/>
        <v>1</v>
      </c>
      <c r="L559" s="49">
        <f t="shared" si="173"/>
        <v>85000</v>
      </c>
      <c r="M559" s="49">
        <f t="shared" si="174"/>
        <v>255000</v>
      </c>
      <c r="N559" s="49"/>
      <c r="O559" s="49"/>
      <c r="P559" s="49">
        <f t="shared" si="175"/>
        <v>255000</v>
      </c>
    </row>
    <row r="560" spans="1:16" s="43" customFormat="1" ht="36.75" customHeight="1">
      <c r="A560" s="44">
        <v>9</v>
      </c>
      <c r="B560" s="36" t="s">
        <v>573</v>
      </c>
      <c r="C560" s="46">
        <v>85000</v>
      </c>
      <c r="D560" s="47">
        <v>19</v>
      </c>
      <c r="E560" s="48">
        <f t="shared" si="170"/>
        <v>1</v>
      </c>
      <c r="F560" s="49">
        <f t="shared" si="168"/>
        <v>85000</v>
      </c>
      <c r="G560" s="50">
        <v>21</v>
      </c>
      <c r="H560" s="48">
        <f t="shared" si="171"/>
        <v>1</v>
      </c>
      <c r="I560" s="49">
        <f t="shared" si="169"/>
        <v>85000</v>
      </c>
      <c r="J560" s="50">
        <v>21</v>
      </c>
      <c r="K560" s="48">
        <f t="shared" si="172"/>
        <v>1</v>
      </c>
      <c r="L560" s="49">
        <f t="shared" si="173"/>
        <v>85000</v>
      </c>
      <c r="M560" s="49">
        <f t="shared" si="174"/>
        <v>255000</v>
      </c>
      <c r="N560" s="49"/>
      <c r="O560" s="49"/>
      <c r="P560" s="49">
        <f t="shared" si="175"/>
        <v>255000</v>
      </c>
    </row>
    <row r="561" spans="1:16" s="43" customFormat="1" ht="36.75" customHeight="1">
      <c r="A561" s="44">
        <v>10</v>
      </c>
      <c r="B561" s="36" t="s">
        <v>574</v>
      </c>
      <c r="C561" s="46">
        <v>85000</v>
      </c>
      <c r="D561" s="47">
        <v>18</v>
      </c>
      <c r="E561" s="48">
        <f t="shared" si="170"/>
        <v>1</v>
      </c>
      <c r="F561" s="49">
        <f t="shared" si="168"/>
        <v>85000</v>
      </c>
      <c r="G561" s="50">
        <v>20</v>
      </c>
      <c r="H561" s="48">
        <f t="shared" si="171"/>
        <v>1</v>
      </c>
      <c r="I561" s="49">
        <f t="shared" si="169"/>
        <v>85000</v>
      </c>
      <c r="J561" s="50">
        <v>17</v>
      </c>
      <c r="K561" s="48">
        <f t="shared" si="172"/>
        <v>1</v>
      </c>
      <c r="L561" s="49">
        <f t="shared" si="173"/>
        <v>85000</v>
      </c>
      <c r="M561" s="49">
        <f t="shared" si="174"/>
        <v>255000</v>
      </c>
      <c r="N561" s="49"/>
      <c r="O561" s="49"/>
      <c r="P561" s="49">
        <f t="shared" si="175"/>
        <v>255000</v>
      </c>
    </row>
    <row r="562" spans="1:16" s="43" customFormat="1" ht="36.75" customHeight="1">
      <c r="A562" s="44">
        <v>11</v>
      </c>
      <c r="B562" s="36" t="s">
        <v>575</v>
      </c>
      <c r="C562" s="46">
        <v>85000</v>
      </c>
      <c r="D562" s="47">
        <v>19</v>
      </c>
      <c r="E562" s="48">
        <f t="shared" si="170"/>
        <v>1</v>
      </c>
      <c r="F562" s="49">
        <f t="shared" si="168"/>
        <v>85000</v>
      </c>
      <c r="G562" s="50">
        <v>21</v>
      </c>
      <c r="H562" s="48">
        <f t="shared" si="171"/>
        <v>1</v>
      </c>
      <c r="I562" s="49">
        <f t="shared" si="169"/>
        <v>85000</v>
      </c>
      <c r="J562" s="50">
        <v>21</v>
      </c>
      <c r="K562" s="48">
        <f t="shared" si="172"/>
        <v>1</v>
      </c>
      <c r="L562" s="49">
        <f t="shared" si="173"/>
        <v>85000</v>
      </c>
      <c r="M562" s="49">
        <f t="shared" si="174"/>
        <v>255000</v>
      </c>
      <c r="N562" s="49"/>
      <c r="O562" s="49"/>
      <c r="P562" s="49">
        <f t="shared" si="175"/>
        <v>255000</v>
      </c>
    </row>
    <row r="563" spans="1:16" s="43" customFormat="1" ht="36.75" customHeight="1">
      <c r="A563" s="44">
        <v>12</v>
      </c>
      <c r="B563" s="36" t="s">
        <v>576</v>
      </c>
      <c r="C563" s="46">
        <v>85000</v>
      </c>
      <c r="D563" s="47">
        <v>17</v>
      </c>
      <c r="E563" s="48">
        <f t="shared" si="170"/>
        <v>1</v>
      </c>
      <c r="F563" s="49">
        <f t="shared" si="168"/>
        <v>85000</v>
      </c>
      <c r="G563" s="50">
        <v>21</v>
      </c>
      <c r="H563" s="48">
        <f t="shared" si="171"/>
        <v>1</v>
      </c>
      <c r="I563" s="49">
        <f t="shared" si="169"/>
        <v>85000</v>
      </c>
      <c r="J563" s="50">
        <v>19</v>
      </c>
      <c r="K563" s="48">
        <f t="shared" si="172"/>
        <v>1</v>
      </c>
      <c r="L563" s="49">
        <f t="shared" si="173"/>
        <v>85000</v>
      </c>
      <c r="M563" s="49">
        <f t="shared" si="174"/>
        <v>255000</v>
      </c>
      <c r="N563" s="49"/>
      <c r="O563" s="49"/>
      <c r="P563" s="49">
        <f t="shared" si="175"/>
        <v>255000</v>
      </c>
    </row>
    <row r="564" spans="1:16" s="43" customFormat="1" ht="36.75" customHeight="1">
      <c r="A564" s="44">
        <v>13</v>
      </c>
      <c r="B564" s="36" t="s">
        <v>577</v>
      </c>
      <c r="C564" s="46">
        <v>85000</v>
      </c>
      <c r="D564" s="47">
        <v>19</v>
      </c>
      <c r="E564" s="48">
        <f t="shared" si="170"/>
        <v>1</v>
      </c>
      <c r="F564" s="49">
        <f t="shared" si="168"/>
        <v>85000</v>
      </c>
      <c r="G564" s="50">
        <v>21</v>
      </c>
      <c r="H564" s="48">
        <f t="shared" si="171"/>
        <v>1</v>
      </c>
      <c r="I564" s="49">
        <f t="shared" si="169"/>
        <v>85000</v>
      </c>
      <c r="J564" s="50">
        <v>21</v>
      </c>
      <c r="K564" s="48">
        <f t="shared" si="172"/>
        <v>1</v>
      </c>
      <c r="L564" s="49">
        <f t="shared" si="173"/>
        <v>85000</v>
      </c>
      <c r="M564" s="49">
        <f t="shared" si="174"/>
        <v>255000</v>
      </c>
      <c r="N564" s="49"/>
      <c r="O564" s="49"/>
      <c r="P564" s="49">
        <f t="shared" si="175"/>
        <v>255000</v>
      </c>
    </row>
    <row r="565" spans="1:16" s="43" customFormat="1" ht="36.75" customHeight="1">
      <c r="A565" s="44">
        <v>14</v>
      </c>
      <c r="B565" s="36" t="s">
        <v>578</v>
      </c>
      <c r="C565" s="46">
        <v>85000</v>
      </c>
      <c r="D565" s="47">
        <v>19</v>
      </c>
      <c r="E565" s="48">
        <f t="shared" si="170"/>
        <v>1</v>
      </c>
      <c r="F565" s="49">
        <f t="shared" si="168"/>
        <v>85000</v>
      </c>
      <c r="G565" s="50">
        <v>21</v>
      </c>
      <c r="H565" s="48">
        <f t="shared" si="171"/>
        <v>1</v>
      </c>
      <c r="I565" s="49">
        <f t="shared" si="169"/>
        <v>85000</v>
      </c>
      <c r="J565" s="50">
        <v>21</v>
      </c>
      <c r="K565" s="48">
        <f t="shared" si="172"/>
        <v>1</v>
      </c>
      <c r="L565" s="49">
        <f t="shared" si="173"/>
        <v>85000</v>
      </c>
      <c r="M565" s="49">
        <f t="shared" si="174"/>
        <v>255000</v>
      </c>
      <c r="N565" s="49"/>
      <c r="O565" s="49"/>
      <c r="P565" s="49">
        <f t="shared" si="175"/>
        <v>255000</v>
      </c>
    </row>
    <row r="566" spans="1:16" s="43" customFormat="1" ht="36.75" customHeight="1">
      <c r="A566" s="44">
        <v>15</v>
      </c>
      <c r="B566" s="36" t="s">
        <v>579</v>
      </c>
      <c r="C566" s="46">
        <v>85000</v>
      </c>
      <c r="D566" s="47">
        <v>16</v>
      </c>
      <c r="E566" s="48">
        <f t="shared" si="170"/>
        <v>1</v>
      </c>
      <c r="F566" s="49">
        <f t="shared" si="168"/>
        <v>85000</v>
      </c>
      <c r="G566" s="50">
        <v>14</v>
      </c>
      <c r="H566" s="48">
        <f t="shared" si="171"/>
        <v>0.75</v>
      </c>
      <c r="I566" s="49">
        <f t="shared" si="169"/>
        <v>63750</v>
      </c>
      <c r="J566" s="50">
        <v>17</v>
      </c>
      <c r="K566" s="48">
        <f t="shared" si="172"/>
        <v>1</v>
      </c>
      <c r="L566" s="49">
        <f t="shared" si="173"/>
        <v>85000</v>
      </c>
      <c r="M566" s="49">
        <f t="shared" si="174"/>
        <v>233750</v>
      </c>
      <c r="N566" s="49"/>
      <c r="O566" s="49"/>
      <c r="P566" s="49">
        <f t="shared" si="175"/>
        <v>233750</v>
      </c>
    </row>
    <row r="567" spans="1:16" s="43" customFormat="1" ht="36.75" customHeight="1">
      <c r="A567" s="44">
        <v>16</v>
      </c>
      <c r="B567" s="36" t="s">
        <v>580</v>
      </c>
      <c r="C567" s="46">
        <v>85000</v>
      </c>
      <c r="D567" s="47">
        <v>18</v>
      </c>
      <c r="E567" s="48">
        <f t="shared" si="170"/>
        <v>1</v>
      </c>
      <c r="F567" s="49">
        <f t="shared" si="168"/>
        <v>85000</v>
      </c>
      <c r="G567" s="50">
        <v>15</v>
      </c>
      <c r="H567" s="48">
        <f t="shared" si="171"/>
        <v>0.75</v>
      </c>
      <c r="I567" s="49">
        <f t="shared" si="169"/>
        <v>63750</v>
      </c>
      <c r="J567" s="50">
        <v>17</v>
      </c>
      <c r="K567" s="48">
        <f t="shared" si="172"/>
        <v>1</v>
      </c>
      <c r="L567" s="49">
        <f t="shared" si="173"/>
        <v>85000</v>
      </c>
      <c r="M567" s="49">
        <f t="shared" si="174"/>
        <v>233750</v>
      </c>
      <c r="N567" s="49"/>
      <c r="O567" s="49"/>
      <c r="P567" s="49">
        <f t="shared" si="175"/>
        <v>233750</v>
      </c>
    </row>
    <row r="568" spans="1:16" s="43" customFormat="1" ht="36.75" customHeight="1">
      <c r="A568" s="44">
        <v>17</v>
      </c>
      <c r="B568" s="36" t="s">
        <v>581</v>
      </c>
      <c r="C568" s="46">
        <v>85000</v>
      </c>
      <c r="D568" s="47">
        <v>19</v>
      </c>
      <c r="E568" s="48">
        <f t="shared" si="170"/>
        <v>1</v>
      </c>
      <c r="F568" s="49">
        <f t="shared" si="168"/>
        <v>85000</v>
      </c>
      <c r="G568" s="50">
        <v>20</v>
      </c>
      <c r="H568" s="48">
        <f t="shared" si="171"/>
        <v>1</v>
      </c>
      <c r="I568" s="49">
        <f t="shared" si="169"/>
        <v>85000</v>
      </c>
      <c r="J568" s="50">
        <v>21</v>
      </c>
      <c r="K568" s="48">
        <f t="shared" si="172"/>
        <v>1</v>
      </c>
      <c r="L568" s="49">
        <f t="shared" si="173"/>
        <v>85000</v>
      </c>
      <c r="M568" s="49">
        <f t="shared" si="174"/>
        <v>255000</v>
      </c>
      <c r="N568" s="49"/>
      <c r="O568" s="49"/>
      <c r="P568" s="49">
        <f t="shared" si="175"/>
        <v>255000</v>
      </c>
    </row>
    <row r="569" spans="1:16" s="43" customFormat="1" ht="36.75" customHeight="1">
      <c r="A569" s="44">
        <v>18</v>
      </c>
      <c r="B569" s="36" t="s">
        <v>582</v>
      </c>
      <c r="C569" s="46">
        <v>85000</v>
      </c>
      <c r="D569" s="47">
        <v>19</v>
      </c>
      <c r="E569" s="48">
        <f t="shared" si="170"/>
        <v>1</v>
      </c>
      <c r="F569" s="49">
        <f t="shared" si="168"/>
        <v>85000</v>
      </c>
      <c r="G569" s="50">
        <v>19</v>
      </c>
      <c r="H569" s="48">
        <f t="shared" si="171"/>
        <v>1</v>
      </c>
      <c r="I569" s="49">
        <f t="shared" si="169"/>
        <v>85000</v>
      </c>
      <c r="J569" s="50">
        <v>21</v>
      </c>
      <c r="K569" s="48">
        <f t="shared" si="172"/>
        <v>1</v>
      </c>
      <c r="L569" s="49">
        <f t="shared" si="173"/>
        <v>85000</v>
      </c>
      <c r="M569" s="49">
        <f t="shared" si="174"/>
        <v>255000</v>
      </c>
      <c r="N569" s="49"/>
      <c r="O569" s="49"/>
      <c r="P569" s="49">
        <f t="shared" si="175"/>
        <v>255000</v>
      </c>
    </row>
    <row r="570" spans="1:16" s="43" customFormat="1" ht="36.75" customHeight="1">
      <c r="A570" s="44">
        <v>19</v>
      </c>
      <c r="B570" s="36" t="s">
        <v>583</v>
      </c>
      <c r="C570" s="46">
        <v>85000</v>
      </c>
      <c r="D570" s="47">
        <v>18</v>
      </c>
      <c r="E570" s="48">
        <f t="shared" si="170"/>
        <v>1</v>
      </c>
      <c r="F570" s="49">
        <f t="shared" si="168"/>
        <v>85000</v>
      </c>
      <c r="G570" s="50">
        <v>19</v>
      </c>
      <c r="H570" s="48">
        <f t="shared" si="171"/>
        <v>1</v>
      </c>
      <c r="I570" s="49">
        <f t="shared" si="169"/>
        <v>85000</v>
      </c>
      <c r="J570" s="50">
        <v>16</v>
      </c>
      <c r="K570" s="48">
        <f t="shared" si="172"/>
        <v>1</v>
      </c>
      <c r="L570" s="49">
        <f t="shared" si="173"/>
        <v>85000</v>
      </c>
      <c r="M570" s="49">
        <f t="shared" si="174"/>
        <v>255000</v>
      </c>
      <c r="N570" s="49"/>
      <c r="O570" s="49"/>
      <c r="P570" s="49">
        <f t="shared" si="175"/>
        <v>255000</v>
      </c>
    </row>
    <row r="571" spans="1:16" s="43" customFormat="1" ht="36.75" customHeight="1">
      <c r="A571" s="44">
        <v>20</v>
      </c>
      <c r="B571" s="36" t="s">
        <v>584</v>
      </c>
      <c r="C571" s="46">
        <v>85000</v>
      </c>
      <c r="D571" s="47">
        <v>19</v>
      </c>
      <c r="E571" s="48">
        <f t="shared" si="170"/>
        <v>1</v>
      </c>
      <c r="F571" s="49">
        <f t="shared" si="168"/>
        <v>85000</v>
      </c>
      <c r="G571" s="50">
        <v>21</v>
      </c>
      <c r="H571" s="48">
        <f t="shared" si="171"/>
        <v>1</v>
      </c>
      <c r="I571" s="49">
        <f t="shared" si="169"/>
        <v>85000</v>
      </c>
      <c r="J571" s="50">
        <v>21</v>
      </c>
      <c r="K571" s="48">
        <f t="shared" si="172"/>
        <v>1</v>
      </c>
      <c r="L571" s="49">
        <f t="shared" si="173"/>
        <v>85000</v>
      </c>
      <c r="M571" s="49">
        <f t="shared" si="174"/>
        <v>255000</v>
      </c>
      <c r="N571" s="49"/>
      <c r="O571" s="49"/>
      <c r="P571" s="49">
        <f t="shared" si="175"/>
        <v>255000</v>
      </c>
    </row>
    <row r="572" spans="1:16" s="43" customFormat="1" ht="36.75" customHeight="1">
      <c r="A572" s="44">
        <v>21</v>
      </c>
      <c r="B572" s="36" t="s">
        <v>585</v>
      </c>
      <c r="C572" s="46">
        <v>85000</v>
      </c>
      <c r="D572" s="47">
        <v>19</v>
      </c>
      <c r="E572" s="48">
        <f t="shared" si="170"/>
        <v>1</v>
      </c>
      <c r="F572" s="49">
        <f t="shared" si="168"/>
        <v>85000</v>
      </c>
      <c r="G572" s="50">
        <v>21</v>
      </c>
      <c r="H572" s="48">
        <f t="shared" si="171"/>
        <v>1</v>
      </c>
      <c r="I572" s="49">
        <f t="shared" si="169"/>
        <v>85000</v>
      </c>
      <c r="J572" s="50">
        <v>20</v>
      </c>
      <c r="K572" s="48">
        <f t="shared" si="172"/>
        <v>1</v>
      </c>
      <c r="L572" s="49">
        <f t="shared" si="173"/>
        <v>85000</v>
      </c>
      <c r="M572" s="49">
        <f t="shared" si="174"/>
        <v>255000</v>
      </c>
      <c r="N572" s="49"/>
      <c r="O572" s="49"/>
      <c r="P572" s="49">
        <f t="shared" si="175"/>
        <v>255000</v>
      </c>
    </row>
    <row r="573" spans="1:16" s="43" customFormat="1" ht="36.75" customHeight="1">
      <c r="A573" s="44">
        <v>22</v>
      </c>
      <c r="B573" s="36" t="s">
        <v>586</v>
      </c>
      <c r="C573" s="46">
        <v>85000</v>
      </c>
      <c r="D573" s="47">
        <v>17</v>
      </c>
      <c r="E573" s="48">
        <f t="shared" si="170"/>
        <v>1</v>
      </c>
      <c r="F573" s="49">
        <f t="shared" si="168"/>
        <v>85000</v>
      </c>
      <c r="G573" s="50">
        <v>17</v>
      </c>
      <c r="H573" s="48">
        <f t="shared" si="171"/>
        <v>1</v>
      </c>
      <c r="I573" s="49">
        <f t="shared" si="169"/>
        <v>85000</v>
      </c>
      <c r="J573" s="50">
        <v>16</v>
      </c>
      <c r="K573" s="48">
        <f t="shared" si="172"/>
        <v>1</v>
      </c>
      <c r="L573" s="49">
        <f t="shared" si="173"/>
        <v>85000</v>
      </c>
      <c r="M573" s="49">
        <f t="shared" si="174"/>
        <v>255000</v>
      </c>
      <c r="N573" s="49"/>
      <c r="O573" s="49"/>
      <c r="P573" s="49">
        <f t="shared" si="175"/>
        <v>255000</v>
      </c>
    </row>
    <row r="574" spans="1:16" s="43" customFormat="1" ht="36.75" customHeight="1">
      <c r="A574" s="44">
        <v>23</v>
      </c>
      <c r="B574" s="36" t="s">
        <v>587</v>
      </c>
      <c r="C574" s="46">
        <v>85000</v>
      </c>
      <c r="D574" s="47">
        <v>18</v>
      </c>
      <c r="E574" s="48">
        <f t="shared" si="170"/>
        <v>1</v>
      </c>
      <c r="F574" s="49">
        <f t="shared" si="168"/>
        <v>85000</v>
      </c>
      <c r="G574" s="50">
        <v>16</v>
      </c>
      <c r="H574" s="48">
        <f t="shared" si="171"/>
        <v>1</v>
      </c>
      <c r="I574" s="49">
        <f t="shared" si="169"/>
        <v>85000</v>
      </c>
      <c r="J574" s="50">
        <v>19</v>
      </c>
      <c r="K574" s="48">
        <f t="shared" si="172"/>
        <v>1</v>
      </c>
      <c r="L574" s="49">
        <f t="shared" si="173"/>
        <v>85000</v>
      </c>
      <c r="M574" s="49">
        <f t="shared" si="174"/>
        <v>255000</v>
      </c>
      <c r="N574" s="49"/>
      <c r="O574" s="49"/>
      <c r="P574" s="49">
        <f t="shared" si="175"/>
        <v>255000</v>
      </c>
    </row>
    <row r="575" spans="1:16" s="43" customFormat="1" ht="36.75" customHeight="1">
      <c r="A575" s="44">
        <v>24</v>
      </c>
      <c r="B575" s="36" t="s">
        <v>588</v>
      </c>
      <c r="C575" s="46">
        <v>85000</v>
      </c>
      <c r="D575" s="47">
        <v>19</v>
      </c>
      <c r="E575" s="48">
        <f t="shared" si="170"/>
        <v>1</v>
      </c>
      <c r="F575" s="49">
        <f t="shared" si="168"/>
        <v>85000</v>
      </c>
      <c r="G575" s="50">
        <v>20</v>
      </c>
      <c r="H575" s="48">
        <f t="shared" si="171"/>
        <v>1</v>
      </c>
      <c r="I575" s="49">
        <f t="shared" si="169"/>
        <v>85000</v>
      </c>
      <c r="J575" s="50">
        <v>21</v>
      </c>
      <c r="K575" s="48">
        <f t="shared" si="172"/>
        <v>1</v>
      </c>
      <c r="L575" s="49">
        <f t="shared" si="173"/>
        <v>85000</v>
      </c>
      <c r="M575" s="49">
        <f t="shared" si="174"/>
        <v>255000</v>
      </c>
      <c r="N575" s="49"/>
      <c r="O575" s="49"/>
      <c r="P575" s="49">
        <f t="shared" si="175"/>
        <v>255000</v>
      </c>
    </row>
    <row r="576" spans="1:16" s="43" customFormat="1" ht="36.75" customHeight="1">
      <c r="A576" s="44">
        <v>25</v>
      </c>
      <c r="B576" s="36" t="s">
        <v>589</v>
      </c>
      <c r="C576" s="46">
        <v>85000</v>
      </c>
      <c r="D576" s="47">
        <v>17</v>
      </c>
      <c r="E576" s="48">
        <f t="shared" si="170"/>
        <v>1</v>
      </c>
      <c r="F576" s="49">
        <f t="shared" si="168"/>
        <v>85000</v>
      </c>
      <c r="G576" s="50">
        <v>18</v>
      </c>
      <c r="H576" s="48">
        <f t="shared" si="171"/>
        <v>1</v>
      </c>
      <c r="I576" s="49">
        <f t="shared" si="169"/>
        <v>85000</v>
      </c>
      <c r="J576" s="50">
        <v>18</v>
      </c>
      <c r="K576" s="48">
        <f t="shared" si="172"/>
        <v>1</v>
      </c>
      <c r="L576" s="49">
        <f t="shared" si="173"/>
        <v>85000</v>
      </c>
      <c r="M576" s="49">
        <f t="shared" si="174"/>
        <v>255000</v>
      </c>
      <c r="N576" s="49"/>
      <c r="O576" s="49"/>
      <c r="P576" s="49">
        <f t="shared" si="175"/>
        <v>255000</v>
      </c>
    </row>
    <row r="577" spans="1:16" s="43" customFormat="1" ht="36.75" customHeight="1">
      <c r="A577" s="44">
        <v>26</v>
      </c>
      <c r="B577" s="36" t="s">
        <v>590</v>
      </c>
      <c r="C577" s="46">
        <v>85000</v>
      </c>
      <c r="D577" s="47">
        <v>16</v>
      </c>
      <c r="E577" s="48">
        <f t="shared" si="170"/>
        <v>1</v>
      </c>
      <c r="F577" s="49">
        <f t="shared" si="168"/>
        <v>85000</v>
      </c>
      <c r="G577" s="50">
        <v>18</v>
      </c>
      <c r="H577" s="48">
        <f t="shared" si="171"/>
        <v>1</v>
      </c>
      <c r="I577" s="49">
        <f t="shared" si="169"/>
        <v>85000</v>
      </c>
      <c r="J577" s="50">
        <v>18</v>
      </c>
      <c r="K577" s="48">
        <f t="shared" si="172"/>
        <v>1</v>
      </c>
      <c r="L577" s="49">
        <f t="shared" si="173"/>
        <v>85000</v>
      </c>
      <c r="M577" s="49">
        <f t="shared" si="174"/>
        <v>255000</v>
      </c>
      <c r="N577" s="49"/>
      <c r="O577" s="49"/>
      <c r="P577" s="49">
        <f t="shared" si="175"/>
        <v>255000</v>
      </c>
    </row>
    <row r="578" spans="1:16" s="43" customFormat="1" ht="36.75" customHeight="1">
      <c r="A578" s="44">
        <v>27</v>
      </c>
      <c r="B578" s="36" t="s">
        <v>591</v>
      </c>
      <c r="C578" s="46">
        <v>85000</v>
      </c>
      <c r="D578" s="42">
        <v>15</v>
      </c>
      <c r="E578" s="48">
        <f t="shared" si="170"/>
        <v>0.75</v>
      </c>
      <c r="F578" s="49">
        <f t="shared" si="168"/>
        <v>63750</v>
      </c>
      <c r="G578" s="50">
        <v>9</v>
      </c>
      <c r="H578" s="48">
        <f t="shared" si="171"/>
        <v>0.5</v>
      </c>
      <c r="I578" s="49">
        <f t="shared" si="169"/>
        <v>42500</v>
      </c>
      <c r="J578" s="50">
        <v>19</v>
      </c>
      <c r="K578" s="48">
        <f t="shared" si="172"/>
        <v>1</v>
      </c>
      <c r="L578" s="49">
        <f t="shared" si="173"/>
        <v>85000</v>
      </c>
      <c r="M578" s="49">
        <f t="shared" si="174"/>
        <v>191250</v>
      </c>
      <c r="N578" s="49"/>
      <c r="O578" s="49"/>
      <c r="P578" s="49">
        <f t="shared" si="175"/>
        <v>191250</v>
      </c>
    </row>
    <row r="579" spans="1:16" s="43" customFormat="1" ht="36.75" customHeight="1">
      <c r="A579" s="44">
        <v>28</v>
      </c>
      <c r="B579" s="36" t="s">
        <v>592</v>
      </c>
      <c r="C579" s="46">
        <v>85000</v>
      </c>
      <c r="D579" s="47">
        <v>18</v>
      </c>
      <c r="E579" s="48">
        <f t="shared" si="170"/>
        <v>1</v>
      </c>
      <c r="F579" s="49">
        <f t="shared" si="168"/>
        <v>85000</v>
      </c>
      <c r="G579" s="50">
        <v>19</v>
      </c>
      <c r="H579" s="48">
        <f t="shared" si="171"/>
        <v>1</v>
      </c>
      <c r="I579" s="49">
        <f t="shared" si="169"/>
        <v>85000</v>
      </c>
      <c r="J579" s="50">
        <v>18</v>
      </c>
      <c r="K579" s="48">
        <f t="shared" si="172"/>
        <v>1</v>
      </c>
      <c r="L579" s="49">
        <f t="shared" si="173"/>
        <v>85000</v>
      </c>
      <c r="M579" s="49">
        <f t="shared" si="174"/>
        <v>255000</v>
      </c>
      <c r="N579" s="49"/>
      <c r="O579" s="49"/>
      <c r="P579" s="49">
        <f t="shared" si="175"/>
        <v>255000</v>
      </c>
    </row>
    <row r="580" spans="1:16" s="43" customFormat="1" ht="36.75" customHeight="1">
      <c r="A580" s="44">
        <v>29</v>
      </c>
      <c r="B580" s="36" t="s">
        <v>593</v>
      </c>
      <c r="C580" s="46">
        <v>85000</v>
      </c>
      <c r="D580" s="47">
        <v>19</v>
      </c>
      <c r="E580" s="48">
        <f t="shared" si="170"/>
        <v>1</v>
      </c>
      <c r="F580" s="49">
        <f t="shared" si="168"/>
        <v>85000</v>
      </c>
      <c r="G580" s="50">
        <v>14</v>
      </c>
      <c r="H580" s="48">
        <f t="shared" si="171"/>
        <v>0.75</v>
      </c>
      <c r="I580" s="49">
        <f t="shared" si="169"/>
        <v>63750</v>
      </c>
      <c r="J580" s="50">
        <v>21</v>
      </c>
      <c r="K580" s="48">
        <f t="shared" si="172"/>
        <v>1</v>
      </c>
      <c r="L580" s="49">
        <f t="shared" si="173"/>
        <v>85000</v>
      </c>
      <c r="M580" s="49">
        <f t="shared" si="174"/>
        <v>233750</v>
      </c>
      <c r="N580" s="49"/>
      <c r="O580" s="49"/>
      <c r="P580" s="49">
        <f t="shared" si="175"/>
        <v>233750</v>
      </c>
    </row>
    <row r="581" spans="1:16" s="43" customFormat="1" ht="36.75" customHeight="1">
      <c r="A581" s="44">
        <v>30</v>
      </c>
      <c r="B581" s="36" t="s">
        <v>594</v>
      </c>
      <c r="C581" s="46">
        <v>85000</v>
      </c>
      <c r="D581" s="47">
        <v>18</v>
      </c>
      <c r="E581" s="48">
        <f t="shared" si="170"/>
        <v>1</v>
      </c>
      <c r="F581" s="49">
        <f t="shared" si="168"/>
        <v>85000</v>
      </c>
      <c r="G581" s="50">
        <v>16</v>
      </c>
      <c r="H581" s="48">
        <f t="shared" si="171"/>
        <v>1</v>
      </c>
      <c r="I581" s="49">
        <f t="shared" si="169"/>
        <v>85000</v>
      </c>
      <c r="J581" s="50">
        <v>21</v>
      </c>
      <c r="K581" s="48">
        <f t="shared" si="172"/>
        <v>1</v>
      </c>
      <c r="L581" s="49">
        <f t="shared" si="173"/>
        <v>85000</v>
      </c>
      <c r="M581" s="49">
        <f t="shared" si="174"/>
        <v>255000</v>
      </c>
      <c r="N581" s="49"/>
      <c r="O581" s="49"/>
      <c r="P581" s="49">
        <f t="shared" si="175"/>
        <v>255000</v>
      </c>
    </row>
    <row r="582" spans="1:16" s="43" customFormat="1" ht="36.75" customHeight="1">
      <c r="A582" s="44">
        <v>31</v>
      </c>
      <c r="B582" s="36" t="s">
        <v>595</v>
      </c>
      <c r="C582" s="46">
        <v>85000</v>
      </c>
      <c r="D582" s="47">
        <v>17</v>
      </c>
      <c r="E582" s="48">
        <f t="shared" si="170"/>
        <v>1</v>
      </c>
      <c r="F582" s="49">
        <f t="shared" si="168"/>
        <v>85000</v>
      </c>
      <c r="G582" s="50">
        <v>21</v>
      </c>
      <c r="H582" s="48">
        <f t="shared" si="171"/>
        <v>1</v>
      </c>
      <c r="I582" s="49">
        <f t="shared" si="169"/>
        <v>85000</v>
      </c>
      <c r="J582" s="50">
        <v>21</v>
      </c>
      <c r="K582" s="48">
        <f t="shared" si="172"/>
        <v>1</v>
      </c>
      <c r="L582" s="49">
        <f t="shared" si="173"/>
        <v>85000</v>
      </c>
      <c r="M582" s="49">
        <f t="shared" si="174"/>
        <v>255000</v>
      </c>
      <c r="N582" s="49"/>
      <c r="O582" s="49"/>
      <c r="P582" s="49">
        <f t="shared" si="175"/>
        <v>255000</v>
      </c>
    </row>
    <row r="583" spans="1:16" s="43" customFormat="1" ht="36.75" customHeight="1">
      <c r="A583" s="40">
        <v>23</v>
      </c>
      <c r="B583" s="41" t="s">
        <v>69</v>
      </c>
      <c r="C583" s="42"/>
      <c r="D583" s="42"/>
      <c r="E583" s="42"/>
      <c r="F583" s="42">
        <f>SUM(F584:F612)</f>
        <v>2358750</v>
      </c>
      <c r="G583" s="42"/>
      <c r="H583" s="42"/>
      <c r="I583" s="42">
        <f>SUM(I584:I612)</f>
        <v>2273750</v>
      </c>
      <c r="J583" s="42"/>
      <c r="K583" s="42"/>
      <c r="L583" s="42">
        <f>SUM(L584:L612)</f>
        <v>2316250</v>
      </c>
      <c r="M583" s="42">
        <f>SUM(M584:M612)</f>
        <v>6948750</v>
      </c>
      <c r="N583" s="42">
        <f>SUM(N584:N612)</f>
        <v>0</v>
      </c>
      <c r="O583" s="42">
        <f>SUM(O584:O612)</f>
        <v>0</v>
      </c>
      <c r="P583" s="42">
        <f>SUM(P584:P612)</f>
        <v>6948750</v>
      </c>
    </row>
    <row r="584" spans="1:16" s="43" customFormat="1" ht="36.75" customHeight="1">
      <c r="A584" s="44">
        <v>1</v>
      </c>
      <c r="B584" s="68" t="s">
        <v>596</v>
      </c>
      <c r="C584" s="46">
        <v>85000</v>
      </c>
      <c r="D584" s="54">
        <v>18</v>
      </c>
      <c r="E584" s="48">
        <f>IF(D584=0,0,IF(D584&lt;=5,0.25,IF(D584&lt;=10,0.5,IF(D584&lt;=15,0.75,1))))</f>
        <v>1</v>
      </c>
      <c r="F584" s="49">
        <f aca="true" t="shared" si="176" ref="F584:F612">C584*E584</f>
        <v>85000</v>
      </c>
      <c r="G584" s="50">
        <v>20</v>
      </c>
      <c r="H584" s="48">
        <f>IF(G584=0,0,IF(G584&lt;=5,0.25,IF(G584&lt;=10,0.5,IF(G584&lt;=15,0.75,1))))</f>
        <v>1</v>
      </c>
      <c r="I584" s="49">
        <f aca="true" t="shared" si="177" ref="I584:I612">C584*H584</f>
        <v>85000</v>
      </c>
      <c r="J584" s="50">
        <v>18</v>
      </c>
      <c r="K584" s="48">
        <f>IF(J584=0,0,IF(J584&lt;=5,0.25,IF(J584&lt;=10,0.5,IF(J584&lt;=15,0.75,1))))</f>
        <v>1</v>
      </c>
      <c r="L584" s="49">
        <f>C584*K584</f>
        <v>85000</v>
      </c>
      <c r="M584" s="49">
        <f>L584+I584+F584</f>
        <v>255000</v>
      </c>
      <c r="N584" s="49"/>
      <c r="O584" s="49"/>
      <c r="P584" s="49">
        <f>M584-N584-O584</f>
        <v>255000</v>
      </c>
    </row>
    <row r="585" spans="1:16" s="43" customFormat="1" ht="36.75" customHeight="1">
      <c r="A585" s="44">
        <v>2</v>
      </c>
      <c r="B585" s="68" t="s">
        <v>597</v>
      </c>
      <c r="C585" s="46">
        <v>85000</v>
      </c>
      <c r="D585" s="54">
        <v>17</v>
      </c>
      <c r="E585" s="48">
        <f aca="true" t="shared" si="178" ref="E585:E612">IF(D585=0,0,IF(D585&lt;=5,0.25,IF(D585&lt;=10,0.5,IF(D585&lt;=15,0.75,1))))</f>
        <v>1</v>
      </c>
      <c r="F585" s="49">
        <f t="shared" si="176"/>
        <v>85000</v>
      </c>
      <c r="G585" s="50">
        <v>18</v>
      </c>
      <c r="H585" s="48">
        <f aca="true" t="shared" si="179" ref="H585:H612">IF(G585=0,0,IF(G585&lt;=5,0.25,IF(G585&lt;=10,0.5,IF(G585&lt;=15,0.75,1))))</f>
        <v>1</v>
      </c>
      <c r="I585" s="49">
        <f t="shared" si="177"/>
        <v>85000</v>
      </c>
      <c r="J585" s="50">
        <v>21</v>
      </c>
      <c r="K585" s="48">
        <f aca="true" t="shared" si="180" ref="K585:K612">IF(J585=0,0,IF(J585&lt;=5,0.25,IF(J585&lt;=10,0.5,IF(J585&lt;=15,0.75,1))))</f>
        <v>1</v>
      </c>
      <c r="L585" s="49">
        <f aca="true" t="shared" si="181" ref="L585:L612">C585*K585</f>
        <v>85000</v>
      </c>
      <c r="M585" s="49">
        <f aca="true" t="shared" si="182" ref="M585:M612">L585+I585+F585</f>
        <v>255000</v>
      </c>
      <c r="N585" s="49"/>
      <c r="O585" s="49"/>
      <c r="P585" s="49">
        <f aca="true" t="shared" si="183" ref="P585:P612">M585-N585-O585</f>
        <v>255000</v>
      </c>
    </row>
    <row r="586" spans="1:16" s="43" customFormat="1" ht="36.75" customHeight="1">
      <c r="A586" s="44">
        <v>3</v>
      </c>
      <c r="B586" s="68" t="s">
        <v>598</v>
      </c>
      <c r="C586" s="46">
        <v>85000</v>
      </c>
      <c r="D586" s="54">
        <v>18</v>
      </c>
      <c r="E586" s="48">
        <f t="shared" si="178"/>
        <v>1</v>
      </c>
      <c r="F586" s="49">
        <f t="shared" si="176"/>
        <v>85000</v>
      </c>
      <c r="G586" s="50">
        <v>18</v>
      </c>
      <c r="H586" s="48">
        <f t="shared" si="179"/>
        <v>1</v>
      </c>
      <c r="I586" s="49">
        <f t="shared" si="177"/>
        <v>85000</v>
      </c>
      <c r="J586" s="50">
        <v>19</v>
      </c>
      <c r="K586" s="48">
        <f t="shared" si="180"/>
        <v>1</v>
      </c>
      <c r="L586" s="49">
        <f t="shared" si="181"/>
        <v>85000</v>
      </c>
      <c r="M586" s="49">
        <f t="shared" si="182"/>
        <v>255000</v>
      </c>
      <c r="N586" s="49"/>
      <c r="O586" s="49"/>
      <c r="P586" s="49">
        <f t="shared" si="183"/>
        <v>255000</v>
      </c>
    </row>
    <row r="587" spans="1:16" s="43" customFormat="1" ht="36.75" customHeight="1">
      <c r="A587" s="44">
        <v>4</v>
      </c>
      <c r="B587" s="68" t="s">
        <v>599</v>
      </c>
      <c r="C587" s="46">
        <v>85000</v>
      </c>
      <c r="D587" s="54">
        <v>12</v>
      </c>
      <c r="E587" s="48">
        <f t="shared" si="178"/>
        <v>0.75</v>
      </c>
      <c r="F587" s="49">
        <f t="shared" si="176"/>
        <v>63750</v>
      </c>
      <c r="G587" s="50">
        <v>21</v>
      </c>
      <c r="H587" s="48">
        <f t="shared" si="179"/>
        <v>1</v>
      </c>
      <c r="I587" s="49">
        <f t="shared" si="177"/>
        <v>85000</v>
      </c>
      <c r="J587" s="50">
        <v>21</v>
      </c>
      <c r="K587" s="48">
        <f t="shared" si="180"/>
        <v>1</v>
      </c>
      <c r="L587" s="49">
        <f t="shared" si="181"/>
        <v>85000</v>
      </c>
      <c r="M587" s="49">
        <f t="shared" si="182"/>
        <v>233750</v>
      </c>
      <c r="N587" s="49"/>
      <c r="O587" s="49"/>
      <c r="P587" s="49">
        <f t="shared" si="183"/>
        <v>233750</v>
      </c>
    </row>
    <row r="588" spans="1:16" s="43" customFormat="1" ht="36.75" customHeight="1">
      <c r="A588" s="44">
        <v>5</v>
      </c>
      <c r="B588" s="68" t="s">
        <v>600</v>
      </c>
      <c r="C588" s="46">
        <v>85000</v>
      </c>
      <c r="D588" s="54">
        <v>17</v>
      </c>
      <c r="E588" s="48">
        <f t="shared" si="178"/>
        <v>1</v>
      </c>
      <c r="F588" s="49">
        <f t="shared" si="176"/>
        <v>85000</v>
      </c>
      <c r="G588" s="50">
        <v>20</v>
      </c>
      <c r="H588" s="48">
        <f t="shared" si="179"/>
        <v>1</v>
      </c>
      <c r="I588" s="49">
        <f t="shared" si="177"/>
        <v>85000</v>
      </c>
      <c r="J588" s="50">
        <v>19</v>
      </c>
      <c r="K588" s="48">
        <f t="shared" si="180"/>
        <v>1</v>
      </c>
      <c r="L588" s="49">
        <f t="shared" si="181"/>
        <v>85000</v>
      </c>
      <c r="M588" s="49">
        <f t="shared" si="182"/>
        <v>255000</v>
      </c>
      <c r="N588" s="49"/>
      <c r="O588" s="49"/>
      <c r="P588" s="49">
        <f t="shared" si="183"/>
        <v>255000</v>
      </c>
    </row>
    <row r="589" spans="1:16" s="43" customFormat="1" ht="36.75" customHeight="1">
      <c r="A589" s="44">
        <v>6</v>
      </c>
      <c r="B589" s="68" t="s">
        <v>601</v>
      </c>
      <c r="C589" s="46">
        <v>85000</v>
      </c>
      <c r="D589" s="54">
        <v>18</v>
      </c>
      <c r="E589" s="48">
        <f t="shared" si="178"/>
        <v>1</v>
      </c>
      <c r="F589" s="49">
        <f t="shared" si="176"/>
        <v>85000</v>
      </c>
      <c r="G589" s="50">
        <v>20</v>
      </c>
      <c r="H589" s="48">
        <f t="shared" si="179"/>
        <v>1</v>
      </c>
      <c r="I589" s="49">
        <f t="shared" si="177"/>
        <v>85000</v>
      </c>
      <c r="J589" s="50">
        <v>20</v>
      </c>
      <c r="K589" s="48">
        <f t="shared" si="180"/>
        <v>1</v>
      </c>
      <c r="L589" s="49">
        <f t="shared" si="181"/>
        <v>85000</v>
      </c>
      <c r="M589" s="49">
        <f t="shared" si="182"/>
        <v>255000</v>
      </c>
      <c r="N589" s="49"/>
      <c r="O589" s="49"/>
      <c r="P589" s="49">
        <f t="shared" si="183"/>
        <v>255000</v>
      </c>
    </row>
    <row r="590" spans="1:16" s="43" customFormat="1" ht="36.75" customHeight="1">
      <c r="A590" s="44">
        <v>7</v>
      </c>
      <c r="B590" s="68" t="s">
        <v>602</v>
      </c>
      <c r="C590" s="46">
        <v>85000</v>
      </c>
      <c r="D590" s="54">
        <v>18</v>
      </c>
      <c r="E590" s="48">
        <f t="shared" si="178"/>
        <v>1</v>
      </c>
      <c r="F590" s="49">
        <f t="shared" si="176"/>
        <v>85000</v>
      </c>
      <c r="G590" s="50">
        <v>17</v>
      </c>
      <c r="H590" s="48">
        <f t="shared" si="179"/>
        <v>1</v>
      </c>
      <c r="I590" s="49">
        <f t="shared" si="177"/>
        <v>85000</v>
      </c>
      <c r="J590" s="50">
        <v>21</v>
      </c>
      <c r="K590" s="48">
        <f t="shared" si="180"/>
        <v>1</v>
      </c>
      <c r="L590" s="49">
        <f t="shared" si="181"/>
        <v>85000</v>
      </c>
      <c r="M590" s="49">
        <f t="shared" si="182"/>
        <v>255000</v>
      </c>
      <c r="N590" s="49"/>
      <c r="O590" s="49"/>
      <c r="P590" s="49">
        <f t="shared" si="183"/>
        <v>255000</v>
      </c>
    </row>
    <row r="591" spans="1:16" s="43" customFormat="1" ht="36.75" customHeight="1">
      <c r="A591" s="44">
        <v>8</v>
      </c>
      <c r="B591" s="68" t="s">
        <v>603</v>
      </c>
      <c r="C591" s="46">
        <v>85000</v>
      </c>
      <c r="D591" s="54">
        <v>15</v>
      </c>
      <c r="E591" s="48">
        <f t="shared" si="178"/>
        <v>0.75</v>
      </c>
      <c r="F591" s="49">
        <f t="shared" si="176"/>
        <v>63750</v>
      </c>
      <c r="G591" s="50">
        <v>3</v>
      </c>
      <c r="H591" s="48">
        <f t="shared" si="179"/>
        <v>0.25</v>
      </c>
      <c r="I591" s="49">
        <f t="shared" si="177"/>
        <v>21250</v>
      </c>
      <c r="J591" s="52"/>
      <c r="K591" s="48">
        <f t="shared" si="180"/>
        <v>0</v>
      </c>
      <c r="L591" s="49">
        <f t="shared" si="181"/>
        <v>0</v>
      </c>
      <c r="M591" s="49">
        <f t="shared" si="182"/>
        <v>85000</v>
      </c>
      <c r="N591" s="49"/>
      <c r="O591" s="49"/>
      <c r="P591" s="49">
        <f t="shared" si="183"/>
        <v>85000</v>
      </c>
    </row>
    <row r="592" spans="1:16" s="43" customFormat="1" ht="36.75" customHeight="1">
      <c r="A592" s="44">
        <v>9</v>
      </c>
      <c r="B592" s="68" t="s">
        <v>604</v>
      </c>
      <c r="C592" s="46">
        <v>85000</v>
      </c>
      <c r="D592" s="54">
        <v>19</v>
      </c>
      <c r="E592" s="48">
        <f t="shared" si="178"/>
        <v>1</v>
      </c>
      <c r="F592" s="49">
        <f t="shared" si="176"/>
        <v>85000</v>
      </c>
      <c r="G592" s="50">
        <v>14</v>
      </c>
      <c r="H592" s="48">
        <f t="shared" si="179"/>
        <v>0.75</v>
      </c>
      <c r="I592" s="49">
        <f t="shared" si="177"/>
        <v>63750</v>
      </c>
      <c r="J592" s="50">
        <v>19</v>
      </c>
      <c r="K592" s="48">
        <f t="shared" si="180"/>
        <v>1</v>
      </c>
      <c r="L592" s="49">
        <f t="shared" si="181"/>
        <v>85000</v>
      </c>
      <c r="M592" s="49">
        <f t="shared" si="182"/>
        <v>233750</v>
      </c>
      <c r="N592" s="49"/>
      <c r="O592" s="49"/>
      <c r="P592" s="49">
        <f t="shared" si="183"/>
        <v>233750</v>
      </c>
    </row>
    <row r="593" spans="1:16" s="43" customFormat="1" ht="36.75" customHeight="1">
      <c r="A593" s="44">
        <v>10</v>
      </c>
      <c r="B593" s="68" t="s">
        <v>605</v>
      </c>
      <c r="C593" s="46">
        <v>85000</v>
      </c>
      <c r="D593" s="54">
        <v>16</v>
      </c>
      <c r="E593" s="48">
        <f t="shared" si="178"/>
        <v>1</v>
      </c>
      <c r="F593" s="49">
        <f t="shared" si="176"/>
        <v>85000</v>
      </c>
      <c r="G593" s="50">
        <v>14</v>
      </c>
      <c r="H593" s="48">
        <f t="shared" si="179"/>
        <v>0.75</v>
      </c>
      <c r="I593" s="49">
        <f t="shared" si="177"/>
        <v>63750</v>
      </c>
      <c r="J593" s="50">
        <v>21</v>
      </c>
      <c r="K593" s="48">
        <f t="shared" si="180"/>
        <v>1</v>
      </c>
      <c r="L593" s="49">
        <f t="shared" si="181"/>
        <v>85000</v>
      </c>
      <c r="M593" s="49">
        <f t="shared" si="182"/>
        <v>233750</v>
      </c>
      <c r="N593" s="49"/>
      <c r="O593" s="49"/>
      <c r="P593" s="49">
        <f t="shared" si="183"/>
        <v>233750</v>
      </c>
    </row>
    <row r="594" spans="1:16" s="43" customFormat="1" ht="36.75" customHeight="1">
      <c r="A594" s="44">
        <v>11</v>
      </c>
      <c r="B594" s="68" t="s">
        <v>606</v>
      </c>
      <c r="C594" s="46">
        <v>85000</v>
      </c>
      <c r="D594" s="54">
        <v>19</v>
      </c>
      <c r="E594" s="48">
        <f t="shared" si="178"/>
        <v>1</v>
      </c>
      <c r="F594" s="49">
        <f t="shared" si="176"/>
        <v>85000</v>
      </c>
      <c r="G594" s="50">
        <v>17</v>
      </c>
      <c r="H594" s="48">
        <f t="shared" si="179"/>
        <v>1</v>
      </c>
      <c r="I594" s="49">
        <f t="shared" si="177"/>
        <v>85000</v>
      </c>
      <c r="J594" s="50">
        <v>19</v>
      </c>
      <c r="K594" s="48">
        <f t="shared" si="180"/>
        <v>1</v>
      </c>
      <c r="L594" s="49">
        <f t="shared" si="181"/>
        <v>85000</v>
      </c>
      <c r="M594" s="49">
        <f t="shared" si="182"/>
        <v>255000</v>
      </c>
      <c r="N594" s="49"/>
      <c r="O594" s="49"/>
      <c r="P594" s="49">
        <f t="shared" si="183"/>
        <v>255000</v>
      </c>
    </row>
    <row r="595" spans="1:16" s="43" customFormat="1" ht="36.75" customHeight="1">
      <c r="A595" s="44">
        <v>12</v>
      </c>
      <c r="B595" s="68" t="s">
        <v>607</v>
      </c>
      <c r="C595" s="46">
        <v>85000</v>
      </c>
      <c r="D595" s="54">
        <v>16</v>
      </c>
      <c r="E595" s="48">
        <f t="shared" si="178"/>
        <v>1</v>
      </c>
      <c r="F595" s="49">
        <f t="shared" si="176"/>
        <v>85000</v>
      </c>
      <c r="G595" s="50">
        <v>12</v>
      </c>
      <c r="H595" s="48">
        <f t="shared" si="179"/>
        <v>0.75</v>
      </c>
      <c r="I595" s="49">
        <f t="shared" si="177"/>
        <v>63750</v>
      </c>
      <c r="J595" s="50">
        <v>15</v>
      </c>
      <c r="K595" s="48">
        <f t="shared" si="180"/>
        <v>0.75</v>
      </c>
      <c r="L595" s="49">
        <f t="shared" si="181"/>
        <v>63750</v>
      </c>
      <c r="M595" s="49">
        <f t="shared" si="182"/>
        <v>212500</v>
      </c>
      <c r="N595" s="49"/>
      <c r="O595" s="49"/>
      <c r="P595" s="49">
        <f t="shared" si="183"/>
        <v>212500</v>
      </c>
    </row>
    <row r="596" spans="1:16" s="43" customFormat="1" ht="36.75" customHeight="1">
      <c r="A596" s="44">
        <v>13</v>
      </c>
      <c r="B596" s="68" t="s">
        <v>608</v>
      </c>
      <c r="C596" s="46">
        <v>85000</v>
      </c>
      <c r="D596" s="54">
        <v>19</v>
      </c>
      <c r="E596" s="48">
        <f t="shared" si="178"/>
        <v>1</v>
      </c>
      <c r="F596" s="49">
        <f t="shared" si="176"/>
        <v>85000</v>
      </c>
      <c r="G596" s="50">
        <v>20</v>
      </c>
      <c r="H596" s="48">
        <f t="shared" si="179"/>
        <v>1</v>
      </c>
      <c r="I596" s="49">
        <f t="shared" si="177"/>
        <v>85000</v>
      </c>
      <c r="J596" s="50">
        <v>20</v>
      </c>
      <c r="K596" s="48">
        <f t="shared" si="180"/>
        <v>1</v>
      </c>
      <c r="L596" s="49">
        <f t="shared" si="181"/>
        <v>85000</v>
      </c>
      <c r="M596" s="49">
        <f t="shared" si="182"/>
        <v>255000</v>
      </c>
      <c r="N596" s="49"/>
      <c r="O596" s="49"/>
      <c r="P596" s="49">
        <f t="shared" si="183"/>
        <v>255000</v>
      </c>
    </row>
    <row r="597" spans="1:16" s="43" customFormat="1" ht="36.75" customHeight="1">
      <c r="A597" s="44">
        <v>14</v>
      </c>
      <c r="B597" s="68" t="s">
        <v>609</v>
      </c>
      <c r="C597" s="46">
        <v>85000</v>
      </c>
      <c r="D597" s="54">
        <v>18</v>
      </c>
      <c r="E597" s="48">
        <f t="shared" si="178"/>
        <v>1</v>
      </c>
      <c r="F597" s="49">
        <f t="shared" si="176"/>
        <v>85000</v>
      </c>
      <c r="G597" s="50">
        <v>16</v>
      </c>
      <c r="H597" s="48">
        <f t="shared" si="179"/>
        <v>1</v>
      </c>
      <c r="I597" s="49">
        <f t="shared" si="177"/>
        <v>85000</v>
      </c>
      <c r="J597" s="50">
        <v>20</v>
      </c>
      <c r="K597" s="48">
        <f t="shared" si="180"/>
        <v>1</v>
      </c>
      <c r="L597" s="49">
        <f t="shared" si="181"/>
        <v>85000</v>
      </c>
      <c r="M597" s="49">
        <f t="shared" si="182"/>
        <v>255000</v>
      </c>
      <c r="N597" s="49"/>
      <c r="O597" s="49"/>
      <c r="P597" s="49">
        <f t="shared" si="183"/>
        <v>255000</v>
      </c>
    </row>
    <row r="598" spans="1:16" s="43" customFormat="1" ht="36.75" customHeight="1">
      <c r="A598" s="44">
        <v>15</v>
      </c>
      <c r="B598" s="68" t="s">
        <v>610</v>
      </c>
      <c r="C598" s="46">
        <v>85000</v>
      </c>
      <c r="D598" s="54">
        <v>19</v>
      </c>
      <c r="E598" s="48">
        <f t="shared" si="178"/>
        <v>1</v>
      </c>
      <c r="F598" s="49">
        <f t="shared" si="176"/>
        <v>85000</v>
      </c>
      <c r="G598" s="50">
        <v>20</v>
      </c>
      <c r="H598" s="48">
        <f t="shared" si="179"/>
        <v>1</v>
      </c>
      <c r="I598" s="49">
        <f t="shared" si="177"/>
        <v>85000</v>
      </c>
      <c r="J598" s="50">
        <v>21</v>
      </c>
      <c r="K598" s="48">
        <f t="shared" si="180"/>
        <v>1</v>
      </c>
      <c r="L598" s="49">
        <f t="shared" si="181"/>
        <v>85000</v>
      </c>
      <c r="M598" s="49">
        <f t="shared" si="182"/>
        <v>255000</v>
      </c>
      <c r="N598" s="49"/>
      <c r="O598" s="49"/>
      <c r="P598" s="49">
        <f t="shared" si="183"/>
        <v>255000</v>
      </c>
    </row>
    <row r="599" spans="1:16" s="43" customFormat="1" ht="36.75" customHeight="1">
      <c r="A599" s="44">
        <v>16</v>
      </c>
      <c r="B599" s="68" t="s">
        <v>582</v>
      </c>
      <c r="C599" s="46">
        <v>85000</v>
      </c>
      <c r="D599" s="54">
        <v>17</v>
      </c>
      <c r="E599" s="48">
        <f t="shared" si="178"/>
        <v>1</v>
      </c>
      <c r="F599" s="49">
        <f t="shared" si="176"/>
        <v>85000</v>
      </c>
      <c r="G599" s="50">
        <v>20</v>
      </c>
      <c r="H599" s="48">
        <f t="shared" si="179"/>
        <v>1</v>
      </c>
      <c r="I599" s="49">
        <f t="shared" si="177"/>
        <v>85000</v>
      </c>
      <c r="J599" s="50">
        <v>19</v>
      </c>
      <c r="K599" s="48">
        <f t="shared" si="180"/>
        <v>1</v>
      </c>
      <c r="L599" s="49">
        <f t="shared" si="181"/>
        <v>85000</v>
      </c>
      <c r="M599" s="49">
        <f t="shared" si="182"/>
        <v>255000</v>
      </c>
      <c r="N599" s="49"/>
      <c r="O599" s="49"/>
      <c r="P599" s="49">
        <f t="shared" si="183"/>
        <v>255000</v>
      </c>
    </row>
    <row r="600" spans="1:16" s="43" customFormat="1" ht="36.75" customHeight="1">
      <c r="A600" s="44">
        <v>17</v>
      </c>
      <c r="B600" s="68" t="s">
        <v>611</v>
      </c>
      <c r="C600" s="46">
        <v>85000</v>
      </c>
      <c r="D600" s="54">
        <v>18</v>
      </c>
      <c r="E600" s="48">
        <f t="shared" si="178"/>
        <v>1</v>
      </c>
      <c r="F600" s="49">
        <f t="shared" si="176"/>
        <v>85000</v>
      </c>
      <c r="G600" s="50">
        <v>19</v>
      </c>
      <c r="H600" s="48">
        <f t="shared" si="179"/>
        <v>1</v>
      </c>
      <c r="I600" s="49">
        <f t="shared" si="177"/>
        <v>85000</v>
      </c>
      <c r="J600" s="50">
        <v>20</v>
      </c>
      <c r="K600" s="48">
        <f t="shared" si="180"/>
        <v>1</v>
      </c>
      <c r="L600" s="49">
        <f t="shared" si="181"/>
        <v>85000</v>
      </c>
      <c r="M600" s="49">
        <f t="shared" si="182"/>
        <v>255000</v>
      </c>
      <c r="N600" s="49"/>
      <c r="O600" s="49"/>
      <c r="P600" s="49">
        <f t="shared" si="183"/>
        <v>255000</v>
      </c>
    </row>
    <row r="601" spans="1:16" s="43" customFormat="1" ht="36.75" customHeight="1">
      <c r="A601" s="44">
        <v>18</v>
      </c>
      <c r="B601" s="68" t="s">
        <v>612</v>
      </c>
      <c r="C601" s="46">
        <v>85000</v>
      </c>
      <c r="D601" s="54">
        <v>18</v>
      </c>
      <c r="E601" s="48">
        <f t="shared" si="178"/>
        <v>1</v>
      </c>
      <c r="F601" s="49">
        <f t="shared" si="176"/>
        <v>85000</v>
      </c>
      <c r="G601" s="50">
        <v>21</v>
      </c>
      <c r="H601" s="48">
        <f t="shared" si="179"/>
        <v>1</v>
      </c>
      <c r="I601" s="49">
        <f t="shared" si="177"/>
        <v>85000</v>
      </c>
      <c r="J601" s="50">
        <v>21</v>
      </c>
      <c r="K601" s="48">
        <f t="shared" si="180"/>
        <v>1</v>
      </c>
      <c r="L601" s="49">
        <f t="shared" si="181"/>
        <v>85000</v>
      </c>
      <c r="M601" s="49">
        <f t="shared" si="182"/>
        <v>255000</v>
      </c>
      <c r="N601" s="49"/>
      <c r="O601" s="49"/>
      <c r="P601" s="49">
        <f t="shared" si="183"/>
        <v>255000</v>
      </c>
    </row>
    <row r="602" spans="1:16" s="43" customFormat="1" ht="36.75" customHeight="1">
      <c r="A602" s="44">
        <v>19</v>
      </c>
      <c r="B602" s="68" t="s">
        <v>613</v>
      </c>
      <c r="C602" s="46">
        <v>85000</v>
      </c>
      <c r="D602" s="54">
        <v>19</v>
      </c>
      <c r="E602" s="48">
        <f t="shared" si="178"/>
        <v>1</v>
      </c>
      <c r="F602" s="49">
        <f t="shared" si="176"/>
        <v>85000</v>
      </c>
      <c r="G602" s="50">
        <v>20</v>
      </c>
      <c r="H602" s="48">
        <f t="shared" si="179"/>
        <v>1</v>
      </c>
      <c r="I602" s="49">
        <f t="shared" si="177"/>
        <v>85000</v>
      </c>
      <c r="J602" s="50">
        <v>20</v>
      </c>
      <c r="K602" s="48">
        <f t="shared" si="180"/>
        <v>1</v>
      </c>
      <c r="L602" s="49">
        <f t="shared" si="181"/>
        <v>85000</v>
      </c>
      <c r="M602" s="49">
        <f t="shared" si="182"/>
        <v>255000</v>
      </c>
      <c r="N602" s="49"/>
      <c r="O602" s="49"/>
      <c r="P602" s="49">
        <f t="shared" si="183"/>
        <v>255000</v>
      </c>
    </row>
    <row r="603" spans="1:16" s="43" customFormat="1" ht="36.75" customHeight="1">
      <c r="A603" s="44">
        <v>20</v>
      </c>
      <c r="B603" s="68" t="s">
        <v>614</v>
      </c>
      <c r="C603" s="46">
        <v>85000</v>
      </c>
      <c r="D603" s="54">
        <v>19</v>
      </c>
      <c r="E603" s="48">
        <f t="shared" si="178"/>
        <v>1</v>
      </c>
      <c r="F603" s="49">
        <f t="shared" si="176"/>
        <v>85000</v>
      </c>
      <c r="G603" s="50">
        <v>18</v>
      </c>
      <c r="H603" s="48">
        <f t="shared" si="179"/>
        <v>1</v>
      </c>
      <c r="I603" s="49">
        <f t="shared" si="177"/>
        <v>85000</v>
      </c>
      <c r="J603" s="50">
        <v>21</v>
      </c>
      <c r="K603" s="48">
        <f t="shared" si="180"/>
        <v>1</v>
      </c>
      <c r="L603" s="49">
        <f t="shared" si="181"/>
        <v>85000</v>
      </c>
      <c r="M603" s="49">
        <f t="shared" si="182"/>
        <v>255000</v>
      </c>
      <c r="N603" s="49"/>
      <c r="O603" s="49"/>
      <c r="P603" s="49">
        <f t="shared" si="183"/>
        <v>255000</v>
      </c>
    </row>
    <row r="604" spans="1:16" s="43" customFormat="1" ht="36.75" customHeight="1">
      <c r="A604" s="44">
        <v>21</v>
      </c>
      <c r="B604" s="68" t="s">
        <v>615</v>
      </c>
      <c r="C604" s="46">
        <v>85000</v>
      </c>
      <c r="D604" s="54">
        <v>15</v>
      </c>
      <c r="E604" s="48">
        <f t="shared" si="178"/>
        <v>0.75</v>
      </c>
      <c r="F604" s="49">
        <f t="shared" si="176"/>
        <v>63750</v>
      </c>
      <c r="G604" s="50">
        <v>21</v>
      </c>
      <c r="H604" s="48">
        <f t="shared" si="179"/>
        <v>1</v>
      </c>
      <c r="I604" s="49">
        <f t="shared" si="177"/>
        <v>85000</v>
      </c>
      <c r="J604" s="50">
        <v>19</v>
      </c>
      <c r="K604" s="48">
        <f t="shared" si="180"/>
        <v>1</v>
      </c>
      <c r="L604" s="49">
        <f t="shared" si="181"/>
        <v>85000</v>
      </c>
      <c r="M604" s="49">
        <f t="shared" si="182"/>
        <v>233750</v>
      </c>
      <c r="N604" s="49"/>
      <c r="O604" s="49"/>
      <c r="P604" s="49">
        <f t="shared" si="183"/>
        <v>233750</v>
      </c>
    </row>
    <row r="605" spans="1:16" s="43" customFormat="1" ht="36.75" customHeight="1">
      <c r="A605" s="44">
        <v>22</v>
      </c>
      <c r="B605" s="68" t="s">
        <v>616</v>
      </c>
      <c r="C605" s="46">
        <v>85000</v>
      </c>
      <c r="D605" s="54">
        <v>9</v>
      </c>
      <c r="E605" s="48">
        <f t="shared" si="178"/>
        <v>0.5</v>
      </c>
      <c r="F605" s="49">
        <f t="shared" si="176"/>
        <v>42500</v>
      </c>
      <c r="G605" s="50">
        <v>14</v>
      </c>
      <c r="H605" s="48">
        <f t="shared" si="179"/>
        <v>0.75</v>
      </c>
      <c r="I605" s="49">
        <f t="shared" si="177"/>
        <v>63750</v>
      </c>
      <c r="J605" s="50">
        <v>17</v>
      </c>
      <c r="K605" s="48">
        <f t="shared" si="180"/>
        <v>1</v>
      </c>
      <c r="L605" s="49">
        <f t="shared" si="181"/>
        <v>85000</v>
      </c>
      <c r="M605" s="49">
        <f t="shared" si="182"/>
        <v>191250</v>
      </c>
      <c r="N605" s="49"/>
      <c r="O605" s="49"/>
      <c r="P605" s="49">
        <f t="shared" si="183"/>
        <v>191250</v>
      </c>
    </row>
    <row r="606" spans="1:16" s="43" customFormat="1" ht="36.75" customHeight="1">
      <c r="A606" s="44">
        <v>23</v>
      </c>
      <c r="B606" s="68" t="s">
        <v>617</v>
      </c>
      <c r="C606" s="46">
        <v>85000</v>
      </c>
      <c r="D606" s="54">
        <v>19</v>
      </c>
      <c r="E606" s="48">
        <f t="shared" si="178"/>
        <v>1</v>
      </c>
      <c r="F606" s="49">
        <f t="shared" si="176"/>
        <v>85000</v>
      </c>
      <c r="G606" s="50">
        <v>19</v>
      </c>
      <c r="H606" s="48">
        <f t="shared" si="179"/>
        <v>1</v>
      </c>
      <c r="I606" s="49">
        <f t="shared" si="177"/>
        <v>85000</v>
      </c>
      <c r="J606" s="50">
        <v>20</v>
      </c>
      <c r="K606" s="48">
        <f t="shared" si="180"/>
        <v>1</v>
      </c>
      <c r="L606" s="49">
        <f t="shared" si="181"/>
        <v>85000</v>
      </c>
      <c r="M606" s="49">
        <f t="shared" si="182"/>
        <v>255000</v>
      </c>
      <c r="N606" s="49"/>
      <c r="O606" s="49"/>
      <c r="P606" s="49">
        <f t="shared" si="183"/>
        <v>255000</v>
      </c>
    </row>
    <row r="607" spans="1:16" s="43" customFormat="1" ht="36.75" customHeight="1">
      <c r="A607" s="44">
        <v>24</v>
      </c>
      <c r="B607" s="68" t="s">
        <v>502</v>
      </c>
      <c r="C607" s="46">
        <v>85000</v>
      </c>
      <c r="D607" s="54">
        <v>18</v>
      </c>
      <c r="E607" s="48">
        <f t="shared" si="178"/>
        <v>1</v>
      </c>
      <c r="F607" s="49">
        <f t="shared" si="176"/>
        <v>85000</v>
      </c>
      <c r="G607" s="50">
        <v>20</v>
      </c>
      <c r="H607" s="48">
        <f t="shared" si="179"/>
        <v>1</v>
      </c>
      <c r="I607" s="49">
        <f t="shared" si="177"/>
        <v>85000</v>
      </c>
      <c r="J607" s="50">
        <v>21</v>
      </c>
      <c r="K607" s="48">
        <f t="shared" si="180"/>
        <v>1</v>
      </c>
      <c r="L607" s="49">
        <f t="shared" si="181"/>
        <v>85000</v>
      </c>
      <c r="M607" s="49">
        <f t="shared" si="182"/>
        <v>255000</v>
      </c>
      <c r="N607" s="49"/>
      <c r="O607" s="49"/>
      <c r="P607" s="49">
        <f t="shared" si="183"/>
        <v>255000</v>
      </c>
    </row>
    <row r="608" spans="1:16" s="43" customFormat="1" ht="36.75" customHeight="1">
      <c r="A608" s="44">
        <v>25</v>
      </c>
      <c r="B608" s="68" t="s">
        <v>618</v>
      </c>
      <c r="C608" s="46">
        <v>85000</v>
      </c>
      <c r="D608" s="52">
        <v>18</v>
      </c>
      <c r="E608" s="48">
        <f t="shared" si="178"/>
        <v>1</v>
      </c>
      <c r="F608" s="49">
        <f t="shared" si="176"/>
        <v>85000</v>
      </c>
      <c r="G608" s="50">
        <v>21</v>
      </c>
      <c r="H608" s="48">
        <f t="shared" si="179"/>
        <v>1</v>
      </c>
      <c r="I608" s="49">
        <f t="shared" si="177"/>
        <v>85000</v>
      </c>
      <c r="J608" s="50">
        <v>18</v>
      </c>
      <c r="K608" s="48">
        <f t="shared" si="180"/>
        <v>1</v>
      </c>
      <c r="L608" s="49">
        <f t="shared" si="181"/>
        <v>85000</v>
      </c>
      <c r="M608" s="49">
        <f t="shared" si="182"/>
        <v>255000</v>
      </c>
      <c r="N608" s="49"/>
      <c r="O608" s="49"/>
      <c r="P608" s="49">
        <f t="shared" si="183"/>
        <v>255000</v>
      </c>
    </row>
    <row r="609" spans="1:16" s="43" customFormat="1" ht="36.75" customHeight="1">
      <c r="A609" s="44">
        <v>26</v>
      </c>
      <c r="B609" s="68" t="s">
        <v>202</v>
      </c>
      <c r="C609" s="46">
        <v>85000</v>
      </c>
      <c r="D609" s="54">
        <v>19</v>
      </c>
      <c r="E609" s="48">
        <f t="shared" si="178"/>
        <v>1</v>
      </c>
      <c r="F609" s="49">
        <f t="shared" si="176"/>
        <v>85000</v>
      </c>
      <c r="G609" s="50">
        <v>21</v>
      </c>
      <c r="H609" s="48">
        <f t="shared" si="179"/>
        <v>1</v>
      </c>
      <c r="I609" s="49">
        <f t="shared" si="177"/>
        <v>85000</v>
      </c>
      <c r="J609" s="50">
        <v>19</v>
      </c>
      <c r="K609" s="48">
        <f t="shared" si="180"/>
        <v>1</v>
      </c>
      <c r="L609" s="49">
        <f t="shared" si="181"/>
        <v>85000</v>
      </c>
      <c r="M609" s="49">
        <f t="shared" si="182"/>
        <v>255000</v>
      </c>
      <c r="N609" s="49"/>
      <c r="O609" s="49"/>
      <c r="P609" s="49">
        <f t="shared" si="183"/>
        <v>255000</v>
      </c>
    </row>
    <row r="610" spans="1:16" s="43" customFormat="1" ht="36.75" customHeight="1">
      <c r="A610" s="44">
        <v>27</v>
      </c>
      <c r="B610" s="68" t="s">
        <v>619</v>
      </c>
      <c r="C610" s="46">
        <v>85000</v>
      </c>
      <c r="D610" s="54">
        <v>16</v>
      </c>
      <c r="E610" s="48">
        <f t="shared" si="178"/>
        <v>1</v>
      </c>
      <c r="F610" s="49">
        <f t="shared" si="176"/>
        <v>85000</v>
      </c>
      <c r="G610" s="50">
        <v>14</v>
      </c>
      <c r="H610" s="48">
        <f t="shared" si="179"/>
        <v>0.75</v>
      </c>
      <c r="I610" s="49">
        <f t="shared" si="177"/>
        <v>63750</v>
      </c>
      <c r="J610" s="50">
        <v>11</v>
      </c>
      <c r="K610" s="48">
        <f t="shared" si="180"/>
        <v>0.75</v>
      </c>
      <c r="L610" s="49">
        <f t="shared" si="181"/>
        <v>63750</v>
      </c>
      <c r="M610" s="49">
        <f t="shared" si="182"/>
        <v>212500</v>
      </c>
      <c r="N610" s="49"/>
      <c r="O610" s="49"/>
      <c r="P610" s="49">
        <f t="shared" si="183"/>
        <v>212500</v>
      </c>
    </row>
    <row r="611" spans="1:16" s="43" customFormat="1" ht="36.75" customHeight="1">
      <c r="A611" s="44">
        <v>28</v>
      </c>
      <c r="B611" s="69" t="s">
        <v>620</v>
      </c>
      <c r="C611" s="46">
        <v>85000</v>
      </c>
      <c r="D611" s="54">
        <v>16</v>
      </c>
      <c r="E611" s="48">
        <f t="shared" si="178"/>
        <v>1</v>
      </c>
      <c r="F611" s="49">
        <f t="shared" si="176"/>
        <v>85000</v>
      </c>
      <c r="G611" s="50">
        <v>14</v>
      </c>
      <c r="H611" s="48">
        <f t="shared" si="179"/>
        <v>0.75</v>
      </c>
      <c r="I611" s="49">
        <f t="shared" si="177"/>
        <v>63750</v>
      </c>
      <c r="J611" s="50">
        <v>12</v>
      </c>
      <c r="K611" s="48">
        <f t="shared" si="180"/>
        <v>0.75</v>
      </c>
      <c r="L611" s="49">
        <f t="shared" si="181"/>
        <v>63750</v>
      </c>
      <c r="M611" s="49">
        <f t="shared" si="182"/>
        <v>212500</v>
      </c>
      <c r="N611" s="49"/>
      <c r="O611" s="49"/>
      <c r="P611" s="49">
        <f t="shared" si="183"/>
        <v>212500</v>
      </c>
    </row>
    <row r="612" spans="1:16" s="43" customFormat="1" ht="36.75" customHeight="1">
      <c r="A612" s="44">
        <v>29</v>
      </c>
      <c r="B612" s="70" t="s">
        <v>621</v>
      </c>
      <c r="C612" s="46">
        <v>85000</v>
      </c>
      <c r="D612" s="54">
        <v>17</v>
      </c>
      <c r="E612" s="48">
        <f t="shared" si="178"/>
        <v>1</v>
      </c>
      <c r="F612" s="49">
        <f t="shared" si="176"/>
        <v>85000</v>
      </c>
      <c r="G612" s="50">
        <v>18</v>
      </c>
      <c r="H612" s="48">
        <f t="shared" si="179"/>
        <v>1</v>
      </c>
      <c r="I612" s="49">
        <f t="shared" si="177"/>
        <v>85000</v>
      </c>
      <c r="J612" s="50">
        <v>20</v>
      </c>
      <c r="K612" s="48">
        <f t="shared" si="180"/>
        <v>1</v>
      </c>
      <c r="L612" s="49">
        <f t="shared" si="181"/>
        <v>85000</v>
      </c>
      <c r="M612" s="49">
        <f t="shared" si="182"/>
        <v>255000</v>
      </c>
      <c r="N612" s="49"/>
      <c r="O612" s="49"/>
      <c r="P612" s="49">
        <f t="shared" si="183"/>
        <v>255000</v>
      </c>
    </row>
    <row r="613" spans="1:16" s="43" customFormat="1" ht="36.75" customHeight="1">
      <c r="A613" s="40">
        <v>24</v>
      </c>
      <c r="B613" s="41" t="s">
        <v>70</v>
      </c>
      <c r="C613" s="42"/>
      <c r="D613" s="42"/>
      <c r="E613" s="42"/>
      <c r="F613" s="42">
        <f>SUM(F614:F640)</f>
        <v>2167500</v>
      </c>
      <c r="G613" s="42"/>
      <c r="H613" s="42"/>
      <c r="I613" s="42">
        <f>SUM(I614:I640)</f>
        <v>2210000</v>
      </c>
      <c r="J613" s="42"/>
      <c r="K613" s="42"/>
      <c r="L613" s="42">
        <f>SUM(L614:L640)</f>
        <v>2188750</v>
      </c>
      <c r="M613" s="42">
        <f>SUM(M614:M640)</f>
        <v>6566250</v>
      </c>
      <c r="N613" s="42">
        <f>SUM(N614:N640)</f>
        <v>0</v>
      </c>
      <c r="O613" s="42">
        <f>SUM(O614:O640)</f>
        <v>0</v>
      </c>
      <c r="P613" s="42">
        <f>SUM(P614:P640)</f>
        <v>6566250</v>
      </c>
    </row>
    <row r="614" spans="1:16" s="43" customFormat="1" ht="36.75" customHeight="1">
      <c r="A614" s="44">
        <v>1</v>
      </c>
      <c r="B614" s="37" t="s">
        <v>622</v>
      </c>
      <c r="C614" s="46">
        <v>85000</v>
      </c>
      <c r="D614" s="47">
        <v>19</v>
      </c>
      <c r="E614" s="48">
        <f>IF(D614=0,0,IF(D614&lt;=5,0.25,IF(D614&lt;=10,0.5,IF(D614&lt;=15,0.75,1))))</f>
        <v>1</v>
      </c>
      <c r="F614" s="49">
        <f aca="true" t="shared" si="184" ref="F614:F640">C614*E614</f>
        <v>85000</v>
      </c>
      <c r="G614" s="50">
        <v>21</v>
      </c>
      <c r="H614" s="48">
        <f>IF(G614=0,0,IF(G614&lt;=5,0.25,IF(G614&lt;=10,0.5,IF(G614&lt;=15,0.75,1))))</f>
        <v>1</v>
      </c>
      <c r="I614" s="49">
        <f aca="true" t="shared" si="185" ref="I614:I640">C614*H614</f>
        <v>85000</v>
      </c>
      <c r="J614" s="50">
        <v>21</v>
      </c>
      <c r="K614" s="48">
        <f>IF(J614=0,0,IF(J614&lt;=5,0.25,IF(J614&lt;=10,0.5,IF(J614&lt;=15,0.75,1))))</f>
        <v>1</v>
      </c>
      <c r="L614" s="49">
        <f>C614*K614</f>
        <v>85000</v>
      </c>
      <c r="M614" s="49">
        <f>L614+I614+F614</f>
        <v>255000</v>
      </c>
      <c r="N614" s="49"/>
      <c r="O614" s="49"/>
      <c r="P614" s="49">
        <f>M614-N614-O614</f>
        <v>255000</v>
      </c>
    </row>
    <row r="615" spans="1:16" s="43" customFormat="1" ht="36.75" customHeight="1">
      <c r="A615" s="44">
        <v>2</v>
      </c>
      <c r="B615" s="37" t="s">
        <v>623</v>
      </c>
      <c r="C615" s="46">
        <v>85000</v>
      </c>
      <c r="D615" s="47">
        <v>17</v>
      </c>
      <c r="E615" s="48">
        <f aca="true" t="shared" si="186" ref="E615:E640">IF(D615=0,0,IF(D615&lt;=5,0.25,IF(D615&lt;=10,0.5,IF(D615&lt;=15,0.75,1))))</f>
        <v>1</v>
      </c>
      <c r="F615" s="49">
        <f t="shared" si="184"/>
        <v>85000</v>
      </c>
      <c r="G615" s="50">
        <v>19</v>
      </c>
      <c r="H615" s="48">
        <f aca="true" t="shared" si="187" ref="H615:H640">IF(G615=0,0,IF(G615&lt;=5,0.25,IF(G615&lt;=10,0.5,IF(G615&lt;=15,0.75,1))))</f>
        <v>1</v>
      </c>
      <c r="I615" s="49">
        <f t="shared" si="185"/>
        <v>85000</v>
      </c>
      <c r="J615" s="50">
        <v>21</v>
      </c>
      <c r="K615" s="48">
        <f aca="true" t="shared" si="188" ref="K615:K640">IF(J615=0,0,IF(J615&lt;=5,0.25,IF(J615&lt;=10,0.5,IF(J615&lt;=15,0.75,1))))</f>
        <v>1</v>
      </c>
      <c r="L615" s="49">
        <f aca="true" t="shared" si="189" ref="L615:L640">C615*K615</f>
        <v>85000</v>
      </c>
      <c r="M615" s="49">
        <f aca="true" t="shared" si="190" ref="M615:M640">L615+I615+F615</f>
        <v>255000</v>
      </c>
      <c r="N615" s="49"/>
      <c r="O615" s="49"/>
      <c r="P615" s="49">
        <f aca="true" t="shared" si="191" ref="P615:P640">M615-N615-O615</f>
        <v>255000</v>
      </c>
    </row>
    <row r="616" spans="1:16" s="43" customFormat="1" ht="36.75" customHeight="1">
      <c r="A616" s="44">
        <v>3</v>
      </c>
      <c r="B616" s="37" t="s">
        <v>125</v>
      </c>
      <c r="C616" s="46">
        <v>85000</v>
      </c>
      <c r="D616" s="47">
        <v>18</v>
      </c>
      <c r="E616" s="48">
        <f t="shared" si="186"/>
        <v>1</v>
      </c>
      <c r="F616" s="49">
        <f t="shared" si="184"/>
        <v>85000</v>
      </c>
      <c r="G616" s="50">
        <v>21</v>
      </c>
      <c r="H616" s="48">
        <f t="shared" si="187"/>
        <v>1</v>
      </c>
      <c r="I616" s="49">
        <f t="shared" si="185"/>
        <v>85000</v>
      </c>
      <c r="J616" s="50">
        <v>21</v>
      </c>
      <c r="K616" s="48">
        <f t="shared" si="188"/>
        <v>1</v>
      </c>
      <c r="L616" s="49">
        <f t="shared" si="189"/>
        <v>85000</v>
      </c>
      <c r="M616" s="49">
        <f t="shared" si="190"/>
        <v>255000</v>
      </c>
      <c r="N616" s="49"/>
      <c r="O616" s="49"/>
      <c r="P616" s="49">
        <f t="shared" si="191"/>
        <v>255000</v>
      </c>
    </row>
    <row r="617" spans="1:16" s="43" customFormat="1" ht="36.75" customHeight="1">
      <c r="A617" s="44">
        <v>4</v>
      </c>
      <c r="B617" s="37" t="s">
        <v>624</v>
      </c>
      <c r="C617" s="46">
        <v>85000</v>
      </c>
      <c r="D617" s="47">
        <v>15</v>
      </c>
      <c r="E617" s="48">
        <f t="shared" si="186"/>
        <v>0.75</v>
      </c>
      <c r="F617" s="49">
        <f t="shared" si="184"/>
        <v>63750</v>
      </c>
      <c r="G617" s="50">
        <v>21</v>
      </c>
      <c r="H617" s="48">
        <f t="shared" si="187"/>
        <v>1</v>
      </c>
      <c r="I617" s="49">
        <f t="shared" si="185"/>
        <v>85000</v>
      </c>
      <c r="J617" s="50">
        <v>20</v>
      </c>
      <c r="K617" s="48">
        <f t="shared" si="188"/>
        <v>1</v>
      </c>
      <c r="L617" s="49">
        <f t="shared" si="189"/>
        <v>85000</v>
      </c>
      <c r="M617" s="49">
        <f t="shared" si="190"/>
        <v>233750</v>
      </c>
      <c r="N617" s="49"/>
      <c r="O617" s="49"/>
      <c r="P617" s="49">
        <f t="shared" si="191"/>
        <v>233750</v>
      </c>
    </row>
    <row r="618" spans="1:16" s="43" customFormat="1" ht="36.75" customHeight="1">
      <c r="A618" s="44">
        <v>5</v>
      </c>
      <c r="B618" s="37" t="s">
        <v>625</v>
      </c>
      <c r="C618" s="46">
        <v>85000</v>
      </c>
      <c r="D618" s="47">
        <v>18</v>
      </c>
      <c r="E618" s="48">
        <f t="shared" si="186"/>
        <v>1</v>
      </c>
      <c r="F618" s="49">
        <f t="shared" si="184"/>
        <v>85000</v>
      </c>
      <c r="G618" s="50">
        <v>21</v>
      </c>
      <c r="H618" s="48">
        <f t="shared" si="187"/>
        <v>1</v>
      </c>
      <c r="I618" s="49">
        <f t="shared" si="185"/>
        <v>85000</v>
      </c>
      <c r="J618" s="50">
        <v>21</v>
      </c>
      <c r="K618" s="48">
        <f t="shared" si="188"/>
        <v>1</v>
      </c>
      <c r="L618" s="49">
        <f t="shared" si="189"/>
        <v>85000</v>
      </c>
      <c r="M618" s="49">
        <f t="shared" si="190"/>
        <v>255000</v>
      </c>
      <c r="N618" s="49"/>
      <c r="O618" s="49"/>
      <c r="P618" s="49">
        <f t="shared" si="191"/>
        <v>255000</v>
      </c>
    </row>
    <row r="619" spans="1:16" s="43" customFormat="1" ht="36.75" customHeight="1">
      <c r="A619" s="44">
        <v>6</v>
      </c>
      <c r="B619" s="37" t="s">
        <v>626</v>
      </c>
      <c r="C619" s="46">
        <v>85000</v>
      </c>
      <c r="D619" s="47">
        <v>19</v>
      </c>
      <c r="E619" s="48">
        <f t="shared" si="186"/>
        <v>1</v>
      </c>
      <c r="F619" s="49">
        <f t="shared" si="184"/>
        <v>85000</v>
      </c>
      <c r="G619" s="50">
        <v>21</v>
      </c>
      <c r="H619" s="48">
        <f t="shared" si="187"/>
        <v>1</v>
      </c>
      <c r="I619" s="49">
        <f t="shared" si="185"/>
        <v>85000</v>
      </c>
      <c r="J619" s="50">
        <v>21</v>
      </c>
      <c r="K619" s="48">
        <f t="shared" si="188"/>
        <v>1</v>
      </c>
      <c r="L619" s="49">
        <f t="shared" si="189"/>
        <v>85000</v>
      </c>
      <c r="M619" s="49">
        <f t="shared" si="190"/>
        <v>255000</v>
      </c>
      <c r="N619" s="49"/>
      <c r="O619" s="49"/>
      <c r="P619" s="49">
        <f t="shared" si="191"/>
        <v>255000</v>
      </c>
    </row>
    <row r="620" spans="1:16" s="43" customFormat="1" ht="36.75" customHeight="1">
      <c r="A620" s="44">
        <v>7</v>
      </c>
      <c r="B620" s="37" t="s">
        <v>627</v>
      </c>
      <c r="C620" s="46">
        <v>85000</v>
      </c>
      <c r="D620" s="47">
        <v>17</v>
      </c>
      <c r="E620" s="48">
        <f t="shared" si="186"/>
        <v>1</v>
      </c>
      <c r="F620" s="49">
        <f t="shared" si="184"/>
        <v>85000</v>
      </c>
      <c r="G620" s="50">
        <v>21</v>
      </c>
      <c r="H620" s="48">
        <f t="shared" si="187"/>
        <v>1</v>
      </c>
      <c r="I620" s="49">
        <f t="shared" si="185"/>
        <v>85000</v>
      </c>
      <c r="J620" s="50">
        <v>21</v>
      </c>
      <c r="K620" s="48">
        <f t="shared" si="188"/>
        <v>1</v>
      </c>
      <c r="L620" s="49">
        <f t="shared" si="189"/>
        <v>85000</v>
      </c>
      <c r="M620" s="49">
        <f t="shared" si="190"/>
        <v>255000</v>
      </c>
      <c r="N620" s="49"/>
      <c r="O620" s="49"/>
      <c r="P620" s="49">
        <f t="shared" si="191"/>
        <v>255000</v>
      </c>
    </row>
    <row r="621" spans="1:16" s="43" customFormat="1" ht="36.75" customHeight="1">
      <c r="A621" s="44">
        <v>8</v>
      </c>
      <c r="B621" s="37" t="s">
        <v>628</v>
      </c>
      <c r="C621" s="46">
        <v>85000</v>
      </c>
      <c r="D621" s="47">
        <v>19</v>
      </c>
      <c r="E621" s="48">
        <f t="shared" si="186"/>
        <v>1</v>
      </c>
      <c r="F621" s="49">
        <f t="shared" si="184"/>
        <v>85000</v>
      </c>
      <c r="G621" s="50">
        <v>21</v>
      </c>
      <c r="H621" s="48">
        <f t="shared" si="187"/>
        <v>1</v>
      </c>
      <c r="I621" s="49">
        <f t="shared" si="185"/>
        <v>85000</v>
      </c>
      <c r="J621" s="50">
        <v>18</v>
      </c>
      <c r="K621" s="48">
        <f t="shared" si="188"/>
        <v>1</v>
      </c>
      <c r="L621" s="49">
        <f t="shared" si="189"/>
        <v>85000</v>
      </c>
      <c r="M621" s="49">
        <f t="shared" si="190"/>
        <v>255000</v>
      </c>
      <c r="N621" s="49"/>
      <c r="O621" s="49"/>
      <c r="P621" s="49">
        <f t="shared" si="191"/>
        <v>255000</v>
      </c>
    </row>
    <row r="622" spans="1:16" s="43" customFormat="1" ht="36.75" customHeight="1">
      <c r="A622" s="44">
        <v>9</v>
      </c>
      <c r="B622" s="37" t="s">
        <v>629</v>
      </c>
      <c r="C622" s="46">
        <v>85000</v>
      </c>
      <c r="D622" s="47">
        <v>17</v>
      </c>
      <c r="E622" s="48">
        <f t="shared" si="186"/>
        <v>1</v>
      </c>
      <c r="F622" s="49">
        <f t="shared" si="184"/>
        <v>85000</v>
      </c>
      <c r="G622" s="50">
        <v>20</v>
      </c>
      <c r="H622" s="48">
        <f t="shared" si="187"/>
        <v>1</v>
      </c>
      <c r="I622" s="49">
        <f t="shared" si="185"/>
        <v>85000</v>
      </c>
      <c r="J622" s="50">
        <v>20</v>
      </c>
      <c r="K622" s="48">
        <f t="shared" si="188"/>
        <v>1</v>
      </c>
      <c r="L622" s="49">
        <f t="shared" si="189"/>
        <v>85000</v>
      </c>
      <c r="M622" s="49">
        <f t="shared" si="190"/>
        <v>255000</v>
      </c>
      <c r="N622" s="49"/>
      <c r="O622" s="49"/>
      <c r="P622" s="49">
        <f t="shared" si="191"/>
        <v>255000</v>
      </c>
    </row>
    <row r="623" spans="1:16" s="43" customFormat="1" ht="36.75" customHeight="1">
      <c r="A623" s="44">
        <v>10</v>
      </c>
      <c r="B623" s="37" t="s">
        <v>630</v>
      </c>
      <c r="C623" s="46">
        <v>85000</v>
      </c>
      <c r="D623" s="47">
        <v>17</v>
      </c>
      <c r="E623" s="48">
        <f t="shared" si="186"/>
        <v>1</v>
      </c>
      <c r="F623" s="49">
        <f t="shared" si="184"/>
        <v>85000</v>
      </c>
      <c r="G623" s="50">
        <v>21</v>
      </c>
      <c r="H623" s="48">
        <f t="shared" si="187"/>
        <v>1</v>
      </c>
      <c r="I623" s="49">
        <f t="shared" si="185"/>
        <v>85000</v>
      </c>
      <c r="J623" s="50">
        <v>21</v>
      </c>
      <c r="K623" s="48">
        <f t="shared" si="188"/>
        <v>1</v>
      </c>
      <c r="L623" s="49">
        <f t="shared" si="189"/>
        <v>85000</v>
      </c>
      <c r="M623" s="49">
        <f t="shared" si="190"/>
        <v>255000</v>
      </c>
      <c r="N623" s="49"/>
      <c r="O623" s="49"/>
      <c r="P623" s="49">
        <f t="shared" si="191"/>
        <v>255000</v>
      </c>
    </row>
    <row r="624" spans="1:16" s="43" customFormat="1" ht="36.75" customHeight="1">
      <c r="A624" s="44">
        <v>11</v>
      </c>
      <c r="B624" s="37" t="s">
        <v>631</v>
      </c>
      <c r="C624" s="46">
        <v>85000</v>
      </c>
      <c r="D624" s="47">
        <v>17</v>
      </c>
      <c r="E624" s="48">
        <f t="shared" si="186"/>
        <v>1</v>
      </c>
      <c r="F624" s="49">
        <f t="shared" si="184"/>
        <v>85000</v>
      </c>
      <c r="G624" s="50">
        <v>16</v>
      </c>
      <c r="H624" s="48">
        <f t="shared" si="187"/>
        <v>1</v>
      </c>
      <c r="I624" s="49">
        <f t="shared" si="185"/>
        <v>85000</v>
      </c>
      <c r="J624" s="50">
        <v>17</v>
      </c>
      <c r="K624" s="48">
        <f t="shared" si="188"/>
        <v>1</v>
      </c>
      <c r="L624" s="49">
        <f t="shared" si="189"/>
        <v>85000</v>
      </c>
      <c r="M624" s="49">
        <f t="shared" si="190"/>
        <v>255000</v>
      </c>
      <c r="N624" s="49"/>
      <c r="O624" s="49"/>
      <c r="P624" s="49">
        <f t="shared" si="191"/>
        <v>255000</v>
      </c>
    </row>
    <row r="625" spans="1:16" s="43" customFormat="1" ht="36.75" customHeight="1">
      <c r="A625" s="44">
        <v>12</v>
      </c>
      <c r="B625" s="37" t="s">
        <v>632</v>
      </c>
      <c r="C625" s="46">
        <v>85000</v>
      </c>
      <c r="D625" s="47">
        <v>19</v>
      </c>
      <c r="E625" s="48">
        <f t="shared" si="186"/>
        <v>1</v>
      </c>
      <c r="F625" s="49">
        <f t="shared" si="184"/>
        <v>85000</v>
      </c>
      <c r="G625" s="50">
        <v>19</v>
      </c>
      <c r="H625" s="48">
        <f t="shared" si="187"/>
        <v>1</v>
      </c>
      <c r="I625" s="49">
        <f t="shared" si="185"/>
        <v>85000</v>
      </c>
      <c r="J625" s="50">
        <v>14</v>
      </c>
      <c r="K625" s="48">
        <f t="shared" si="188"/>
        <v>0.75</v>
      </c>
      <c r="L625" s="49">
        <f t="shared" si="189"/>
        <v>63750</v>
      </c>
      <c r="M625" s="49">
        <f t="shared" si="190"/>
        <v>233750</v>
      </c>
      <c r="N625" s="49"/>
      <c r="O625" s="49"/>
      <c r="P625" s="49">
        <f t="shared" si="191"/>
        <v>233750</v>
      </c>
    </row>
    <row r="626" spans="1:16" s="43" customFormat="1" ht="36.75" customHeight="1">
      <c r="A626" s="44">
        <v>13</v>
      </c>
      <c r="B626" s="37" t="s">
        <v>633</v>
      </c>
      <c r="C626" s="46">
        <v>85000</v>
      </c>
      <c r="D626" s="47">
        <v>14</v>
      </c>
      <c r="E626" s="48">
        <f t="shared" si="186"/>
        <v>0.75</v>
      </c>
      <c r="F626" s="49">
        <f t="shared" si="184"/>
        <v>63750</v>
      </c>
      <c r="G626" s="50">
        <v>0</v>
      </c>
      <c r="H626" s="48">
        <f t="shared" si="187"/>
        <v>0</v>
      </c>
      <c r="I626" s="49">
        <f t="shared" si="185"/>
        <v>0</v>
      </c>
      <c r="J626" s="52"/>
      <c r="K626" s="48">
        <f t="shared" si="188"/>
        <v>0</v>
      </c>
      <c r="L626" s="49">
        <f t="shared" si="189"/>
        <v>0</v>
      </c>
      <c r="M626" s="49">
        <f t="shared" si="190"/>
        <v>63750</v>
      </c>
      <c r="N626" s="49"/>
      <c r="O626" s="49"/>
      <c r="P626" s="49">
        <f t="shared" si="191"/>
        <v>63750</v>
      </c>
    </row>
    <row r="627" spans="1:16" s="43" customFormat="1" ht="36.75" customHeight="1">
      <c r="A627" s="44">
        <v>14</v>
      </c>
      <c r="B627" s="37" t="s">
        <v>634</v>
      </c>
      <c r="C627" s="46">
        <v>85000</v>
      </c>
      <c r="D627" s="47">
        <v>17</v>
      </c>
      <c r="E627" s="48">
        <f t="shared" si="186"/>
        <v>1</v>
      </c>
      <c r="F627" s="49">
        <f t="shared" si="184"/>
        <v>85000</v>
      </c>
      <c r="G627" s="50">
        <v>20</v>
      </c>
      <c r="H627" s="48">
        <f t="shared" si="187"/>
        <v>1</v>
      </c>
      <c r="I627" s="49">
        <f t="shared" si="185"/>
        <v>85000</v>
      </c>
      <c r="J627" s="50">
        <v>20</v>
      </c>
      <c r="K627" s="48">
        <f t="shared" si="188"/>
        <v>1</v>
      </c>
      <c r="L627" s="49">
        <f t="shared" si="189"/>
        <v>85000</v>
      </c>
      <c r="M627" s="49">
        <f t="shared" si="190"/>
        <v>255000</v>
      </c>
      <c r="N627" s="49"/>
      <c r="O627" s="49"/>
      <c r="P627" s="49">
        <f t="shared" si="191"/>
        <v>255000</v>
      </c>
    </row>
    <row r="628" spans="1:16" s="43" customFormat="1" ht="36.75" customHeight="1">
      <c r="A628" s="44">
        <v>15</v>
      </c>
      <c r="B628" s="37" t="s">
        <v>635</v>
      </c>
      <c r="C628" s="46">
        <v>85000</v>
      </c>
      <c r="D628" s="47">
        <v>19</v>
      </c>
      <c r="E628" s="48">
        <f t="shared" si="186"/>
        <v>1</v>
      </c>
      <c r="F628" s="49">
        <f t="shared" si="184"/>
        <v>85000</v>
      </c>
      <c r="G628" s="50">
        <v>17</v>
      </c>
      <c r="H628" s="48">
        <f t="shared" si="187"/>
        <v>1</v>
      </c>
      <c r="I628" s="49">
        <f t="shared" si="185"/>
        <v>85000</v>
      </c>
      <c r="J628" s="50">
        <v>19</v>
      </c>
      <c r="K628" s="48">
        <f t="shared" si="188"/>
        <v>1</v>
      </c>
      <c r="L628" s="49">
        <f t="shared" si="189"/>
        <v>85000</v>
      </c>
      <c r="M628" s="49">
        <f t="shared" si="190"/>
        <v>255000</v>
      </c>
      <c r="N628" s="49"/>
      <c r="O628" s="49"/>
      <c r="P628" s="49">
        <f t="shared" si="191"/>
        <v>255000</v>
      </c>
    </row>
    <row r="629" spans="1:16" s="43" customFormat="1" ht="36.75" customHeight="1">
      <c r="A629" s="44">
        <v>16</v>
      </c>
      <c r="B629" s="37" t="s">
        <v>636</v>
      </c>
      <c r="C629" s="46">
        <v>85000</v>
      </c>
      <c r="D629" s="47">
        <v>18</v>
      </c>
      <c r="E629" s="48">
        <f t="shared" si="186"/>
        <v>1</v>
      </c>
      <c r="F629" s="49">
        <f t="shared" si="184"/>
        <v>85000</v>
      </c>
      <c r="G629" s="50">
        <v>19</v>
      </c>
      <c r="H629" s="48">
        <f t="shared" si="187"/>
        <v>1</v>
      </c>
      <c r="I629" s="49">
        <f t="shared" si="185"/>
        <v>85000</v>
      </c>
      <c r="J629" s="50">
        <v>20</v>
      </c>
      <c r="K629" s="48">
        <f t="shared" si="188"/>
        <v>1</v>
      </c>
      <c r="L629" s="49">
        <f t="shared" si="189"/>
        <v>85000</v>
      </c>
      <c r="M629" s="49">
        <f t="shared" si="190"/>
        <v>255000</v>
      </c>
      <c r="N629" s="49"/>
      <c r="O629" s="49"/>
      <c r="P629" s="49">
        <f t="shared" si="191"/>
        <v>255000</v>
      </c>
    </row>
    <row r="630" spans="1:16" s="43" customFormat="1" ht="36.75" customHeight="1">
      <c r="A630" s="44">
        <v>17</v>
      </c>
      <c r="B630" s="37" t="s">
        <v>637</v>
      </c>
      <c r="C630" s="46">
        <v>85000</v>
      </c>
      <c r="D630" s="47">
        <v>18</v>
      </c>
      <c r="E630" s="48">
        <f t="shared" si="186"/>
        <v>1</v>
      </c>
      <c r="F630" s="49">
        <f t="shared" si="184"/>
        <v>85000</v>
      </c>
      <c r="G630" s="50">
        <v>17</v>
      </c>
      <c r="H630" s="48">
        <f t="shared" si="187"/>
        <v>1</v>
      </c>
      <c r="I630" s="49">
        <f t="shared" si="185"/>
        <v>85000</v>
      </c>
      <c r="J630" s="50">
        <v>16</v>
      </c>
      <c r="K630" s="48">
        <f t="shared" si="188"/>
        <v>1</v>
      </c>
      <c r="L630" s="49">
        <f t="shared" si="189"/>
        <v>85000</v>
      </c>
      <c r="M630" s="49">
        <f t="shared" si="190"/>
        <v>255000</v>
      </c>
      <c r="N630" s="49"/>
      <c r="O630" s="49"/>
      <c r="P630" s="49">
        <f t="shared" si="191"/>
        <v>255000</v>
      </c>
    </row>
    <row r="631" spans="1:16" s="43" customFormat="1" ht="36.75" customHeight="1">
      <c r="A631" s="44">
        <v>18</v>
      </c>
      <c r="B631" s="37" t="s">
        <v>638</v>
      </c>
      <c r="C631" s="46">
        <v>85000</v>
      </c>
      <c r="D631" s="47">
        <v>19</v>
      </c>
      <c r="E631" s="48">
        <f t="shared" si="186"/>
        <v>1</v>
      </c>
      <c r="F631" s="49">
        <f t="shared" si="184"/>
        <v>85000</v>
      </c>
      <c r="G631" s="50">
        <v>20</v>
      </c>
      <c r="H631" s="48">
        <f t="shared" si="187"/>
        <v>1</v>
      </c>
      <c r="I631" s="49">
        <f t="shared" si="185"/>
        <v>85000</v>
      </c>
      <c r="J631" s="50">
        <v>21</v>
      </c>
      <c r="K631" s="48">
        <f t="shared" si="188"/>
        <v>1</v>
      </c>
      <c r="L631" s="49">
        <f t="shared" si="189"/>
        <v>85000</v>
      </c>
      <c r="M631" s="49">
        <f t="shared" si="190"/>
        <v>255000</v>
      </c>
      <c r="N631" s="49"/>
      <c r="O631" s="49"/>
      <c r="P631" s="49">
        <f t="shared" si="191"/>
        <v>255000</v>
      </c>
    </row>
    <row r="632" spans="1:16" s="43" customFormat="1" ht="36.75" customHeight="1">
      <c r="A632" s="44">
        <v>19</v>
      </c>
      <c r="B632" s="37" t="s">
        <v>639</v>
      </c>
      <c r="C632" s="46">
        <v>85000</v>
      </c>
      <c r="D632" s="47">
        <v>19</v>
      </c>
      <c r="E632" s="48">
        <f t="shared" si="186"/>
        <v>1</v>
      </c>
      <c r="F632" s="49">
        <f t="shared" si="184"/>
        <v>85000</v>
      </c>
      <c r="G632" s="50">
        <v>19</v>
      </c>
      <c r="H632" s="48">
        <f t="shared" si="187"/>
        <v>1</v>
      </c>
      <c r="I632" s="49">
        <f t="shared" si="185"/>
        <v>85000</v>
      </c>
      <c r="J632" s="50">
        <v>21</v>
      </c>
      <c r="K632" s="48">
        <f t="shared" si="188"/>
        <v>1</v>
      </c>
      <c r="L632" s="49">
        <f t="shared" si="189"/>
        <v>85000</v>
      </c>
      <c r="M632" s="49">
        <f t="shared" si="190"/>
        <v>255000</v>
      </c>
      <c r="N632" s="49"/>
      <c r="O632" s="49"/>
      <c r="P632" s="49">
        <f t="shared" si="191"/>
        <v>255000</v>
      </c>
    </row>
    <row r="633" spans="1:16" s="43" customFormat="1" ht="36.75" customHeight="1">
      <c r="A633" s="44">
        <v>20</v>
      </c>
      <c r="B633" s="37" t="s">
        <v>640</v>
      </c>
      <c r="C633" s="46">
        <v>85000</v>
      </c>
      <c r="D633" s="47">
        <v>16</v>
      </c>
      <c r="E633" s="48">
        <f t="shared" si="186"/>
        <v>1</v>
      </c>
      <c r="F633" s="49">
        <f t="shared" si="184"/>
        <v>85000</v>
      </c>
      <c r="G633" s="50">
        <v>18</v>
      </c>
      <c r="H633" s="48">
        <f t="shared" si="187"/>
        <v>1</v>
      </c>
      <c r="I633" s="49">
        <f t="shared" si="185"/>
        <v>85000</v>
      </c>
      <c r="J633" s="50">
        <v>17</v>
      </c>
      <c r="K633" s="48">
        <f t="shared" si="188"/>
        <v>1</v>
      </c>
      <c r="L633" s="49">
        <f t="shared" si="189"/>
        <v>85000</v>
      </c>
      <c r="M633" s="49">
        <f t="shared" si="190"/>
        <v>255000</v>
      </c>
      <c r="N633" s="49"/>
      <c r="O633" s="49"/>
      <c r="P633" s="49">
        <f t="shared" si="191"/>
        <v>255000</v>
      </c>
    </row>
    <row r="634" spans="1:16" s="43" customFormat="1" ht="36.75" customHeight="1">
      <c r="A634" s="44">
        <v>21</v>
      </c>
      <c r="B634" s="37" t="s">
        <v>641</v>
      </c>
      <c r="C634" s="46">
        <v>85000</v>
      </c>
      <c r="D634" s="47">
        <v>18</v>
      </c>
      <c r="E634" s="48">
        <f t="shared" si="186"/>
        <v>1</v>
      </c>
      <c r="F634" s="49">
        <f t="shared" si="184"/>
        <v>85000</v>
      </c>
      <c r="G634" s="50">
        <v>16</v>
      </c>
      <c r="H634" s="48">
        <f t="shared" si="187"/>
        <v>1</v>
      </c>
      <c r="I634" s="49">
        <f t="shared" si="185"/>
        <v>85000</v>
      </c>
      <c r="J634" s="50">
        <v>19</v>
      </c>
      <c r="K634" s="48">
        <f t="shared" si="188"/>
        <v>1</v>
      </c>
      <c r="L634" s="49">
        <f t="shared" si="189"/>
        <v>85000</v>
      </c>
      <c r="M634" s="49">
        <f t="shared" si="190"/>
        <v>255000</v>
      </c>
      <c r="N634" s="49"/>
      <c r="O634" s="49"/>
      <c r="P634" s="49">
        <f t="shared" si="191"/>
        <v>255000</v>
      </c>
    </row>
    <row r="635" spans="1:16" s="43" customFormat="1" ht="36.75" customHeight="1">
      <c r="A635" s="44">
        <v>22</v>
      </c>
      <c r="B635" s="37" t="s">
        <v>642</v>
      </c>
      <c r="C635" s="46">
        <v>85000</v>
      </c>
      <c r="D635" s="47">
        <v>18</v>
      </c>
      <c r="E635" s="48">
        <f t="shared" si="186"/>
        <v>1</v>
      </c>
      <c r="F635" s="49">
        <f t="shared" si="184"/>
        <v>85000</v>
      </c>
      <c r="G635" s="50">
        <v>21</v>
      </c>
      <c r="H635" s="48">
        <f t="shared" si="187"/>
        <v>1</v>
      </c>
      <c r="I635" s="49">
        <f t="shared" si="185"/>
        <v>85000</v>
      </c>
      <c r="J635" s="50">
        <v>21</v>
      </c>
      <c r="K635" s="48">
        <f t="shared" si="188"/>
        <v>1</v>
      </c>
      <c r="L635" s="49">
        <f t="shared" si="189"/>
        <v>85000</v>
      </c>
      <c r="M635" s="49">
        <f t="shared" si="190"/>
        <v>255000</v>
      </c>
      <c r="N635" s="49"/>
      <c r="O635" s="49"/>
      <c r="P635" s="49">
        <f t="shared" si="191"/>
        <v>255000</v>
      </c>
    </row>
    <row r="636" spans="1:16" s="43" customFormat="1" ht="36.75" customHeight="1">
      <c r="A636" s="44">
        <v>23</v>
      </c>
      <c r="B636" s="37" t="s">
        <v>643</v>
      </c>
      <c r="C636" s="46">
        <v>85000</v>
      </c>
      <c r="D636" s="47">
        <v>19</v>
      </c>
      <c r="E636" s="48">
        <f t="shared" si="186"/>
        <v>1</v>
      </c>
      <c r="F636" s="49">
        <f t="shared" si="184"/>
        <v>85000</v>
      </c>
      <c r="G636" s="50">
        <v>21</v>
      </c>
      <c r="H636" s="48">
        <f t="shared" si="187"/>
        <v>1</v>
      </c>
      <c r="I636" s="49">
        <f t="shared" si="185"/>
        <v>85000</v>
      </c>
      <c r="J636" s="50">
        <v>19</v>
      </c>
      <c r="K636" s="48">
        <f t="shared" si="188"/>
        <v>1</v>
      </c>
      <c r="L636" s="49">
        <f t="shared" si="189"/>
        <v>85000</v>
      </c>
      <c r="M636" s="49">
        <f t="shared" si="190"/>
        <v>255000</v>
      </c>
      <c r="N636" s="49"/>
      <c r="O636" s="49"/>
      <c r="P636" s="49">
        <f t="shared" si="191"/>
        <v>255000</v>
      </c>
    </row>
    <row r="637" spans="1:16" s="43" customFormat="1" ht="36.75" customHeight="1">
      <c r="A637" s="44">
        <v>24</v>
      </c>
      <c r="B637" s="37" t="s">
        <v>644</v>
      </c>
      <c r="C637" s="46">
        <v>85000</v>
      </c>
      <c r="D637" s="47">
        <v>19</v>
      </c>
      <c r="E637" s="48">
        <f t="shared" si="186"/>
        <v>1</v>
      </c>
      <c r="F637" s="49">
        <f t="shared" si="184"/>
        <v>85000</v>
      </c>
      <c r="G637" s="50">
        <v>21</v>
      </c>
      <c r="H637" s="48">
        <f t="shared" si="187"/>
        <v>1</v>
      </c>
      <c r="I637" s="49">
        <f t="shared" si="185"/>
        <v>85000</v>
      </c>
      <c r="J637" s="50">
        <v>21</v>
      </c>
      <c r="K637" s="48">
        <f t="shared" si="188"/>
        <v>1</v>
      </c>
      <c r="L637" s="49">
        <f t="shared" si="189"/>
        <v>85000</v>
      </c>
      <c r="M637" s="49">
        <f t="shared" si="190"/>
        <v>255000</v>
      </c>
      <c r="N637" s="49"/>
      <c r="O637" s="49"/>
      <c r="P637" s="49">
        <f t="shared" si="191"/>
        <v>255000</v>
      </c>
    </row>
    <row r="638" spans="1:16" s="43" customFormat="1" ht="36.75" customHeight="1">
      <c r="A638" s="44">
        <v>25</v>
      </c>
      <c r="B638" s="37" t="s">
        <v>170</v>
      </c>
      <c r="C638" s="46">
        <v>85000</v>
      </c>
      <c r="D638" s="42">
        <v>18</v>
      </c>
      <c r="E638" s="48">
        <f t="shared" si="186"/>
        <v>1</v>
      </c>
      <c r="F638" s="49">
        <f t="shared" si="184"/>
        <v>85000</v>
      </c>
      <c r="G638" s="50">
        <v>21</v>
      </c>
      <c r="H638" s="48">
        <f t="shared" si="187"/>
        <v>1</v>
      </c>
      <c r="I638" s="49">
        <f t="shared" si="185"/>
        <v>85000</v>
      </c>
      <c r="J638" s="50">
        <v>21</v>
      </c>
      <c r="K638" s="48">
        <f t="shared" si="188"/>
        <v>1</v>
      </c>
      <c r="L638" s="49">
        <f t="shared" si="189"/>
        <v>85000</v>
      </c>
      <c r="M638" s="49">
        <f t="shared" si="190"/>
        <v>255000</v>
      </c>
      <c r="N638" s="49"/>
      <c r="O638" s="49"/>
      <c r="P638" s="49">
        <f t="shared" si="191"/>
        <v>255000</v>
      </c>
    </row>
    <row r="639" spans="1:16" s="43" customFormat="1" ht="36.75" customHeight="1">
      <c r="A639" s="44">
        <v>26</v>
      </c>
      <c r="B639" s="37" t="s">
        <v>645</v>
      </c>
      <c r="C639" s="46">
        <v>85000</v>
      </c>
      <c r="D639" s="47">
        <v>18</v>
      </c>
      <c r="E639" s="48">
        <f t="shared" si="186"/>
        <v>1</v>
      </c>
      <c r="F639" s="49">
        <f t="shared" si="184"/>
        <v>85000</v>
      </c>
      <c r="G639" s="50">
        <v>17</v>
      </c>
      <c r="H639" s="48">
        <f t="shared" si="187"/>
        <v>1</v>
      </c>
      <c r="I639" s="49">
        <f t="shared" si="185"/>
        <v>85000</v>
      </c>
      <c r="J639" s="50">
        <v>19</v>
      </c>
      <c r="K639" s="48">
        <f t="shared" si="188"/>
        <v>1</v>
      </c>
      <c r="L639" s="49">
        <f t="shared" si="189"/>
        <v>85000</v>
      </c>
      <c r="M639" s="49">
        <f t="shared" si="190"/>
        <v>255000</v>
      </c>
      <c r="N639" s="49"/>
      <c r="O639" s="49"/>
      <c r="P639" s="49">
        <f t="shared" si="191"/>
        <v>255000</v>
      </c>
    </row>
    <row r="640" spans="1:16" s="43" customFormat="1" ht="36.75" customHeight="1">
      <c r="A640" s="44">
        <v>27</v>
      </c>
      <c r="B640" s="37" t="s">
        <v>646</v>
      </c>
      <c r="C640" s="46">
        <v>85000</v>
      </c>
      <c r="D640" s="47"/>
      <c r="E640" s="48">
        <f t="shared" si="186"/>
        <v>0</v>
      </c>
      <c r="F640" s="49">
        <f t="shared" si="184"/>
        <v>0</v>
      </c>
      <c r="G640" s="50">
        <v>19</v>
      </c>
      <c r="H640" s="48">
        <f t="shared" si="187"/>
        <v>1</v>
      </c>
      <c r="I640" s="49">
        <f t="shared" si="185"/>
        <v>85000</v>
      </c>
      <c r="J640" s="50">
        <v>21</v>
      </c>
      <c r="K640" s="48">
        <f t="shared" si="188"/>
        <v>1</v>
      </c>
      <c r="L640" s="49">
        <f t="shared" si="189"/>
        <v>85000</v>
      </c>
      <c r="M640" s="49">
        <f t="shared" si="190"/>
        <v>170000</v>
      </c>
      <c r="N640" s="49"/>
      <c r="O640" s="49"/>
      <c r="P640" s="49">
        <f t="shared" si="191"/>
        <v>170000</v>
      </c>
    </row>
    <row r="641" spans="1:16" s="43" customFormat="1" ht="36.75" customHeight="1">
      <c r="A641" s="40">
        <v>25</v>
      </c>
      <c r="B641" s="41" t="s">
        <v>71</v>
      </c>
      <c r="C641" s="42"/>
      <c r="D641" s="42"/>
      <c r="E641" s="42"/>
      <c r="F641" s="42">
        <f>SUM(F642:F661)</f>
        <v>1657500</v>
      </c>
      <c r="G641" s="42"/>
      <c r="H641" s="42"/>
      <c r="I641" s="42">
        <f>SUM(I642:I661)</f>
        <v>1700000</v>
      </c>
      <c r="J641" s="42"/>
      <c r="K641" s="42"/>
      <c r="L641" s="42">
        <f>SUM(L642:L661)</f>
        <v>1700000</v>
      </c>
      <c r="M641" s="42">
        <f>SUM(M642:M661)</f>
        <v>5057500</v>
      </c>
      <c r="N641" s="42">
        <f>SUM(N642:N661)</f>
        <v>0</v>
      </c>
      <c r="O641" s="42">
        <f>SUM(O642:O661)</f>
        <v>127500</v>
      </c>
      <c r="P641" s="42">
        <f>SUM(P642:P661)</f>
        <v>4930000</v>
      </c>
    </row>
    <row r="642" spans="1:16" s="43" customFormat="1" ht="36.75" customHeight="1">
      <c r="A642" s="44">
        <v>1</v>
      </c>
      <c r="B642" s="71" t="s">
        <v>647</v>
      </c>
      <c r="C642" s="46">
        <v>85000</v>
      </c>
      <c r="D642" s="47">
        <v>13</v>
      </c>
      <c r="E642" s="48">
        <f>IF(D642=0,0,IF(D642&lt;=5,0.25,IF(D642&lt;=10,0.5,IF(D642&lt;=15,0.75,1))))</f>
        <v>0.75</v>
      </c>
      <c r="F642" s="49">
        <f aca="true" t="shared" si="192" ref="F642:F661">C642*E642</f>
        <v>63750</v>
      </c>
      <c r="G642" s="50">
        <v>21</v>
      </c>
      <c r="H642" s="48">
        <f>IF(G642=0,0,IF(G642&lt;=5,0.25,IF(G642&lt;=10,0.5,IF(G642&lt;=15,0.75,1))))</f>
        <v>1</v>
      </c>
      <c r="I642" s="49">
        <f aca="true" t="shared" si="193" ref="I642:I661">C642*H642</f>
        <v>85000</v>
      </c>
      <c r="J642" s="50">
        <v>20</v>
      </c>
      <c r="K642" s="48">
        <f>IF(J642=0,0,IF(J642&lt;=5,0.25,IF(J642&lt;=10,0.5,IF(J642&lt;=15,0.75,1))))</f>
        <v>1</v>
      </c>
      <c r="L642" s="49">
        <f>C642*K642</f>
        <v>85000</v>
      </c>
      <c r="M642" s="49">
        <f>L642+I642+F642</f>
        <v>233750</v>
      </c>
      <c r="N642" s="49"/>
      <c r="O642" s="49"/>
      <c r="P642" s="49">
        <f>M642-N642-O642</f>
        <v>233750</v>
      </c>
    </row>
    <row r="643" spans="1:16" s="43" customFormat="1" ht="36.75" customHeight="1">
      <c r="A643" s="44">
        <v>2</v>
      </c>
      <c r="B643" s="71" t="s">
        <v>648</v>
      </c>
      <c r="C643" s="46">
        <v>85000</v>
      </c>
      <c r="D643" s="47">
        <v>19</v>
      </c>
      <c r="E643" s="48">
        <f aca="true" t="shared" si="194" ref="E643:E661">IF(D643=0,0,IF(D643&lt;=5,0.25,IF(D643&lt;=10,0.5,IF(D643&lt;=15,0.75,1))))</f>
        <v>1</v>
      </c>
      <c r="F643" s="49">
        <f t="shared" si="192"/>
        <v>85000</v>
      </c>
      <c r="G643" s="50">
        <v>20</v>
      </c>
      <c r="H643" s="48">
        <f aca="true" t="shared" si="195" ref="H643:H661">IF(G643=0,0,IF(G643&lt;=5,0.25,IF(G643&lt;=10,0.5,IF(G643&lt;=15,0.75,1))))</f>
        <v>1</v>
      </c>
      <c r="I643" s="49">
        <f t="shared" si="193"/>
        <v>85000</v>
      </c>
      <c r="J643" s="50">
        <v>19</v>
      </c>
      <c r="K643" s="48">
        <f aca="true" t="shared" si="196" ref="K643:K661">IF(J643=0,0,IF(J643&lt;=5,0.25,IF(J643&lt;=10,0.5,IF(J643&lt;=15,0.75,1))))</f>
        <v>1</v>
      </c>
      <c r="L643" s="49">
        <f aca="true" t="shared" si="197" ref="L643:L661">C643*K643</f>
        <v>85000</v>
      </c>
      <c r="M643" s="49">
        <f aca="true" t="shared" si="198" ref="M643:M661">L643+I643+F643</f>
        <v>255000</v>
      </c>
      <c r="N643" s="49"/>
      <c r="O643" s="49"/>
      <c r="P643" s="49">
        <f aca="true" t="shared" si="199" ref="P643:P661">M643-N643-O643</f>
        <v>255000</v>
      </c>
    </row>
    <row r="644" spans="1:16" s="43" customFormat="1" ht="36.75" customHeight="1">
      <c r="A644" s="44">
        <v>3</v>
      </c>
      <c r="B644" s="71" t="s">
        <v>649</v>
      </c>
      <c r="C644" s="46">
        <v>85000</v>
      </c>
      <c r="D644" s="47">
        <v>18</v>
      </c>
      <c r="E644" s="48">
        <f t="shared" si="194"/>
        <v>1</v>
      </c>
      <c r="F644" s="49">
        <f t="shared" si="192"/>
        <v>85000</v>
      </c>
      <c r="G644" s="50">
        <v>20</v>
      </c>
      <c r="H644" s="48">
        <f t="shared" si="195"/>
        <v>1</v>
      </c>
      <c r="I644" s="49">
        <f t="shared" si="193"/>
        <v>85000</v>
      </c>
      <c r="J644" s="50">
        <v>21</v>
      </c>
      <c r="K644" s="48">
        <f t="shared" si="196"/>
        <v>1</v>
      </c>
      <c r="L644" s="49">
        <f t="shared" si="197"/>
        <v>85000</v>
      </c>
      <c r="M644" s="49">
        <f t="shared" si="198"/>
        <v>255000</v>
      </c>
      <c r="N644" s="49"/>
      <c r="O644" s="49"/>
      <c r="P644" s="49">
        <f t="shared" si="199"/>
        <v>255000</v>
      </c>
    </row>
    <row r="645" spans="1:16" s="43" customFormat="1" ht="36.75" customHeight="1">
      <c r="A645" s="44">
        <v>4</v>
      </c>
      <c r="B645" s="71" t="s">
        <v>650</v>
      </c>
      <c r="C645" s="46">
        <v>85000</v>
      </c>
      <c r="D645" s="47">
        <v>19</v>
      </c>
      <c r="E645" s="48">
        <f t="shared" si="194"/>
        <v>1</v>
      </c>
      <c r="F645" s="49">
        <f t="shared" si="192"/>
        <v>85000</v>
      </c>
      <c r="G645" s="50">
        <v>19</v>
      </c>
      <c r="H645" s="48">
        <f t="shared" si="195"/>
        <v>1</v>
      </c>
      <c r="I645" s="49">
        <f t="shared" si="193"/>
        <v>85000</v>
      </c>
      <c r="J645" s="50">
        <v>21</v>
      </c>
      <c r="K645" s="48">
        <f t="shared" si="196"/>
        <v>1</v>
      </c>
      <c r="L645" s="49">
        <f t="shared" si="197"/>
        <v>85000</v>
      </c>
      <c r="M645" s="49">
        <f t="shared" si="198"/>
        <v>255000</v>
      </c>
      <c r="N645" s="49"/>
      <c r="O645" s="49"/>
      <c r="P645" s="49">
        <f t="shared" si="199"/>
        <v>255000</v>
      </c>
    </row>
    <row r="646" spans="1:16" s="43" customFormat="1" ht="36.75" customHeight="1">
      <c r="A646" s="44">
        <v>5</v>
      </c>
      <c r="B646" s="71" t="s">
        <v>651</v>
      </c>
      <c r="C646" s="46">
        <v>85000</v>
      </c>
      <c r="D646" s="47">
        <v>19</v>
      </c>
      <c r="E646" s="48">
        <f t="shared" si="194"/>
        <v>1</v>
      </c>
      <c r="F646" s="49">
        <f t="shared" si="192"/>
        <v>85000</v>
      </c>
      <c r="G646" s="50">
        <v>20</v>
      </c>
      <c r="H646" s="48">
        <f t="shared" si="195"/>
        <v>1</v>
      </c>
      <c r="I646" s="49">
        <f t="shared" si="193"/>
        <v>85000</v>
      </c>
      <c r="J646" s="50">
        <v>21</v>
      </c>
      <c r="K646" s="48">
        <f t="shared" si="196"/>
        <v>1</v>
      </c>
      <c r="L646" s="49">
        <f t="shared" si="197"/>
        <v>85000</v>
      </c>
      <c r="M646" s="49">
        <f t="shared" si="198"/>
        <v>255000</v>
      </c>
      <c r="N646" s="49"/>
      <c r="O646" s="49"/>
      <c r="P646" s="49">
        <f t="shared" si="199"/>
        <v>255000</v>
      </c>
    </row>
    <row r="647" spans="1:16" s="43" customFormat="1" ht="36.75" customHeight="1">
      <c r="A647" s="44">
        <v>6</v>
      </c>
      <c r="B647" s="71" t="s">
        <v>169</v>
      </c>
      <c r="C647" s="46">
        <v>85000</v>
      </c>
      <c r="D647" s="47">
        <v>16</v>
      </c>
      <c r="E647" s="48">
        <f t="shared" si="194"/>
        <v>1</v>
      </c>
      <c r="F647" s="49">
        <f t="shared" si="192"/>
        <v>85000</v>
      </c>
      <c r="G647" s="50">
        <v>19</v>
      </c>
      <c r="H647" s="48">
        <f t="shared" si="195"/>
        <v>1</v>
      </c>
      <c r="I647" s="49">
        <f t="shared" si="193"/>
        <v>85000</v>
      </c>
      <c r="J647" s="50">
        <v>16</v>
      </c>
      <c r="K647" s="48">
        <f t="shared" si="196"/>
        <v>1</v>
      </c>
      <c r="L647" s="49">
        <f t="shared" si="197"/>
        <v>85000</v>
      </c>
      <c r="M647" s="49">
        <f t="shared" si="198"/>
        <v>255000</v>
      </c>
      <c r="N647" s="49"/>
      <c r="O647" s="49"/>
      <c r="P647" s="49">
        <f t="shared" si="199"/>
        <v>255000</v>
      </c>
    </row>
    <row r="648" spans="1:16" s="43" customFormat="1" ht="36.75" customHeight="1">
      <c r="A648" s="44">
        <v>7</v>
      </c>
      <c r="B648" s="71" t="s">
        <v>652</v>
      </c>
      <c r="C648" s="46">
        <v>85000</v>
      </c>
      <c r="D648" s="47">
        <v>19</v>
      </c>
      <c r="E648" s="48">
        <f t="shared" si="194"/>
        <v>1</v>
      </c>
      <c r="F648" s="49">
        <f t="shared" si="192"/>
        <v>85000</v>
      </c>
      <c r="G648" s="50">
        <v>19</v>
      </c>
      <c r="H648" s="48">
        <f t="shared" si="195"/>
        <v>1</v>
      </c>
      <c r="I648" s="49">
        <f t="shared" si="193"/>
        <v>85000</v>
      </c>
      <c r="J648" s="50">
        <v>19</v>
      </c>
      <c r="K648" s="48">
        <f t="shared" si="196"/>
        <v>1</v>
      </c>
      <c r="L648" s="49">
        <f t="shared" si="197"/>
        <v>85000</v>
      </c>
      <c r="M648" s="49">
        <f t="shared" si="198"/>
        <v>255000</v>
      </c>
      <c r="N648" s="49"/>
      <c r="O648" s="49"/>
      <c r="P648" s="49">
        <f t="shared" si="199"/>
        <v>255000</v>
      </c>
    </row>
    <row r="649" spans="1:16" s="43" customFormat="1" ht="36.75" customHeight="1">
      <c r="A649" s="44">
        <v>8</v>
      </c>
      <c r="B649" s="72" t="s">
        <v>653</v>
      </c>
      <c r="C649" s="46">
        <v>85000</v>
      </c>
      <c r="D649" s="47">
        <v>18</v>
      </c>
      <c r="E649" s="48">
        <f t="shared" si="194"/>
        <v>1</v>
      </c>
      <c r="F649" s="49">
        <f t="shared" si="192"/>
        <v>85000</v>
      </c>
      <c r="G649" s="50">
        <v>20</v>
      </c>
      <c r="H649" s="48">
        <f t="shared" si="195"/>
        <v>1</v>
      </c>
      <c r="I649" s="49">
        <f t="shared" si="193"/>
        <v>85000</v>
      </c>
      <c r="J649" s="50">
        <v>21</v>
      </c>
      <c r="K649" s="48">
        <f t="shared" si="196"/>
        <v>1</v>
      </c>
      <c r="L649" s="49">
        <f t="shared" si="197"/>
        <v>85000</v>
      </c>
      <c r="M649" s="49">
        <f t="shared" si="198"/>
        <v>255000</v>
      </c>
      <c r="N649" s="49"/>
      <c r="O649" s="49"/>
      <c r="P649" s="49">
        <f t="shared" si="199"/>
        <v>255000</v>
      </c>
    </row>
    <row r="650" spans="1:16" s="43" customFormat="1" ht="36.75" customHeight="1">
      <c r="A650" s="44">
        <v>9</v>
      </c>
      <c r="B650" s="71" t="s">
        <v>654</v>
      </c>
      <c r="C650" s="46">
        <v>85000</v>
      </c>
      <c r="D650" s="47">
        <v>19</v>
      </c>
      <c r="E650" s="48">
        <f t="shared" si="194"/>
        <v>1</v>
      </c>
      <c r="F650" s="49">
        <f t="shared" si="192"/>
        <v>85000</v>
      </c>
      <c r="G650" s="50">
        <v>20</v>
      </c>
      <c r="H650" s="48">
        <f t="shared" si="195"/>
        <v>1</v>
      </c>
      <c r="I650" s="49">
        <f t="shared" si="193"/>
        <v>85000</v>
      </c>
      <c r="J650" s="50">
        <v>21</v>
      </c>
      <c r="K650" s="48">
        <f t="shared" si="196"/>
        <v>1</v>
      </c>
      <c r="L650" s="49">
        <f t="shared" si="197"/>
        <v>85000</v>
      </c>
      <c r="M650" s="49">
        <f t="shared" si="198"/>
        <v>255000</v>
      </c>
      <c r="N650" s="49"/>
      <c r="O650" s="49"/>
      <c r="P650" s="49">
        <f t="shared" si="199"/>
        <v>255000</v>
      </c>
    </row>
    <row r="651" spans="1:16" s="43" customFormat="1" ht="36.75" customHeight="1">
      <c r="A651" s="44">
        <v>10</v>
      </c>
      <c r="B651" s="70" t="s">
        <v>655</v>
      </c>
      <c r="C651" s="46">
        <v>85000</v>
      </c>
      <c r="D651" s="47">
        <v>17</v>
      </c>
      <c r="E651" s="48">
        <f t="shared" si="194"/>
        <v>1</v>
      </c>
      <c r="F651" s="49">
        <f t="shared" si="192"/>
        <v>85000</v>
      </c>
      <c r="G651" s="50">
        <v>19</v>
      </c>
      <c r="H651" s="48">
        <f t="shared" si="195"/>
        <v>1</v>
      </c>
      <c r="I651" s="49">
        <f t="shared" si="193"/>
        <v>85000</v>
      </c>
      <c r="J651" s="50">
        <v>21</v>
      </c>
      <c r="K651" s="48">
        <f t="shared" si="196"/>
        <v>1</v>
      </c>
      <c r="L651" s="49">
        <f t="shared" si="197"/>
        <v>85000</v>
      </c>
      <c r="M651" s="49">
        <f t="shared" si="198"/>
        <v>255000</v>
      </c>
      <c r="N651" s="49"/>
      <c r="O651" s="49"/>
      <c r="P651" s="49">
        <f t="shared" si="199"/>
        <v>255000</v>
      </c>
    </row>
    <row r="652" spans="1:16" s="43" customFormat="1" ht="36.75" customHeight="1">
      <c r="A652" s="44">
        <v>11</v>
      </c>
      <c r="B652" s="71" t="s">
        <v>656</v>
      </c>
      <c r="C652" s="46">
        <v>85000</v>
      </c>
      <c r="D652" s="47">
        <v>17</v>
      </c>
      <c r="E652" s="48">
        <f t="shared" si="194"/>
        <v>1</v>
      </c>
      <c r="F652" s="49">
        <f t="shared" si="192"/>
        <v>85000</v>
      </c>
      <c r="G652" s="50">
        <v>19</v>
      </c>
      <c r="H652" s="48">
        <f t="shared" si="195"/>
        <v>1</v>
      </c>
      <c r="I652" s="49">
        <f t="shared" si="193"/>
        <v>85000</v>
      </c>
      <c r="J652" s="50">
        <v>16</v>
      </c>
      <c r="K652" s="48">
        <f t="shared" si="196"/>
        <v>1</v>
      </c>
      <c r="L652" s="49">
        <f t="shared" si="197"/>
        <v>85000</v>
      </c>
      <c r="M652" s="49">
        <f t="shared" si="198"/>
        <v>255000</v>
      </c>
      <c r="N652" s="49"/>
      <c r="O652" s="49"/>
      <c r="P652" s="49">
        <f t="shared" si="199"/>
        <v>255000</v>
      </c>
    </row>
    <row r="653" spans="1:16" s="43" customFormat="1" ht="36.75" customHeight="1">
      <c r="A653" s="44">
        <v>12</v>
      </c>
      <c r="B653" s="71" t="s">
        <v>265</v>
      </c>
      <c r="C653" s="46">
        <v>85000</v>
      </c>
      <c r="D653" s="47">
        <v>19</v>
      </c>
      <c r="E653" s="48">
        <f t="shared" si="194"/>
        <v>1</v>
      </c>
      <c r="F653" s="49">
        <f t="shared" si="192"/>
        <v>85000</v>
      </c>
      <c r="G653" s="50">
        <v>19</v>
      </c>
      <c r="H653" s="48">
        <f t="shared" si="195"/>
        <v>1</v>
      </c>
      <c r="I653" s="49">
        <f t="shared" si="193"/>
        <v>85000</v>
      </c>
      <c r="J653" s="50">
        <v>21</v>
      </c>
      <c r="K653" s="48">
        <f t="shared" si="196"/>
        <v>1</v>
      </c>
      <c r="L653" s="49">
        <f t="shared" si="197"/>
        <v>85000</v>
      </c>
      <c r="M653" s="49">
        <f t="shared" si="198"/>
        <v>255000</v>
      </c>
      <c r="N653" s="49"/>
      <c r="O653" s="49"/>
      <c r="P653" s="49">
        <f t="shared" si="199"/>
        <v>255000</v>
      </c>
    </row>
    <row r="654" spans="1:16" s="43" customFormat="1" ht="36.75" customHeight="1">
      <c r="A654" s="44">
        <v>13</v>
      </c>
      <c r="B654" s="70" t="s">
        <v>657</v>
      </c>
      <c r="C654" s="46">
        <v>85000</v>
      </c>
      <c r="D654" s="47">
        <v>19</v>
      </c>
      <c r="E654" s="48">
        <f t="shared" si="194"/>
        <v>1</v>
      </c>
      <c r="F654" s="49">
        <f t="shared" si="192"/>
        <v>85000</v>
      </c>
      <c r="G654" s="50">
        <v>20</v>
      </c>
      <c r="H654" s="48">
        <f t="shared" si="195"/>
        <v>1</v>
      </c>
      <c r="I654" s="49">
        <f t="shared" si="193"/>
        <v>85000</v>
      </c>
      <c r="J654" s="50">
        <v>21</v>
      </c>
      <c r="K654" s="48">
        <f t="shared" si="196"/>
        <v>1</v>
      </c>
      <c r="L654" s="49">
        <f t="shared" si="197"/>
        <v>85000</v>
      </c>
      <c r="M654" s="49">
        <f t="shared" si="198"/>
        <v>255000</v>
      </c>
      <c r="N654" s="49"/>
      <c r="O654" s="49"/>
      <c r="P654" s="49">
        <f t="shared" si="199"/>
        <v>255000</v>
      </c>
    </row>
    <row r="655" spans="1:16" s="43" customFormat="1" ht="36.75" customHeight="1">
      <c r="A655" s="44">
        <v>14</v>
      </c>
      <c r="B655" s="68" t="s">
        <v>658</v>
      </c>
      <c r="C655" s="46">
        <v>85000</v>
      </c>
      <c r="D655" s="47">
        <v>18</v>
      </c>
      <c r="E655" s="48">
        <f t="shared" si="194"/>
        <v>1</v>
      </c>
      <c r="F655" s="49">
        <f t="shared" si="192"/>
        <v>85000</v>
      </c>
      <c r="G655" s="50">
        <v>19</v>
      </c>
      <c r="H655" s="48">
        <f t="shared" si="195"/>
        <v>1</v>
      </c>
      <c r="I655" s="49">
        <f t="shared" si="193"/>
        <v>85000</v>
      </c>
      <c r="J655" s="50">
        <v>19</v>
      </c>
      <c r="K655" s="48">
        <f t="shared" si="196"/>
        <v>1</v>
      </c>
      <c r="L655" s="49">
        <f t="shared" si="197"/>
        <v>85000</v>
      </c>
      <c r="M655" s="49">
        <f t="shared" si="198"/>
        <v>255000</v>
      </c>
      <c r="N655" s="49"/>
      <c r="O655" s="49"/>
      <c r="P655" s="49">
        <f t="shared" si="199"/>
        <v>255000</v>
      </c>
    </row>
    <row r="656" spans="1:16" s="43" customFormat="1" ht="36.75" customHeight="1">
      <c r="A656" s="44">
        <v>15</v>
      </c>
      <c r="B656" s="68" t="s">
        <v>659</v>
      </c>
      <c r="C656" s="46">
        <v>85000</v>
      </c>
      <c r="D656" s="47">
        <v>19</v>
      </c>
      <c r="E656" s="48">
        <f t="shared" si="194"/>
        <v>1</v>
      </c>
      <c r="F656" s="49">
        <f t="shared" si="192"/>
        <v>85000</v>
      </c>
      <c r="G656" s="50">
        <v>19</v>
      </c>
      <c r="H656" s="48">
        <f t="shared" si="195"/>
        <v>1</v>
      </c>
      <c r="I656" s="49">
        <f t="shared" si="193"/>
        <v>85000</v>
      </c>
      <c r="J656" s="50">
        <v>20</v>
      </c>
      <c r="K656" s="48">
        <f t="shared" si="196"/>
        <v>1</v>
      </c>
      <c r="L656" s="49">
        <f t="shared" si="197"/>
        <v>85000</v>
      </c>
      <c r="M656" s="49">
        <f t="shared" si="198"/>
        <v>255000</v>
      </c>
      <c r="N656" s="49"/>
      <c r="O656" s="49"/>
      <c r="P656" s="49">
        <f t="shared" si="199"/>
        <v>255000</v>
      </c>
    </row>
    <row r="657" spans="1:16" s="43" customFormat="1" ht="36.75" customHeight="1">
      <c r="A657" s="44">
        <v>16</v>
      </c>
      <c r="B657" s="71" t="s">
        <v>660</v>
      </c>
      <c r="C657" s="46">
        <v>85000</v>
      </c>
      <c r="D657" s="47">
        <v>15</v>
      </c>
      <c r="E657" s="48">
        <f t="shared" si="194"/>
        <v>0.75</v>
      </c>
      <c r="F657" s="49">
        <f t="shared" si="192"/>
        <v>63750</v>
      </c>
      <c r="G657" s="50">
        <v>21</v>
      </c>
      <c r="H657" s="48">
        <f t="shared" si="195"/>
        <v>1</v>
      </c>
      <c r="I657" s="49">
        <f t="shared" si="193"/>
        <v>85000</v>
      </c>
      <c r="J657" s="50">
        <v>21</v>
      </c>
      <c r="K657" s="48">
        <f t="shared" si="196"/>
        <v>1</v>
      </c>
      <c r="L657" s="49">
        <f t="shared" si="197"/>
        <v>85000</v>
      </c>
      <c r="M657" s="49">
        <f t="shared" si="198"/>
        <v>233750</v>
      </c>
      <c r="N657" s="49"/>
      <c r="O657" s="49"/>
      <c r="P657" s="49">
        <f t="shared" si="199"/>
        <v>233750</v>
      </c>
    </row>
    <row r="658" spans="1:16" s="43" customFormat="1" ht="36.75" customHeight="1">
      <c r="A658" s="44">
        <v>17</v>
      </c>
      <c r="B658" s="71" t="s">
        <v>661</v>
      </c>
      <c r="C658" s="46">
        <v>85000</v>
      </c>
      <c r="D658" s="47">
        <v>19</v>
      </c>
      <c r="E658" s="48">
        <f t="shared" si="194"/>
        <v>1</v>
      </c>
      <c r="F658" s="49">
        <f t="shared" si="192"/>
        <v>85000</v>
      </c>
      <c r="G658" s="50">
        <v>21</v>
      </c>
      <c r="H658" s="48">
        <f t="shared" si="195"/>
        <v>1</v>
      </c>
      <c r="I658" s="49">
        <f t="shared" si="193"/>
        <v>85000</v>
      </c>
      <c r="J658" s="50">
        <v>19</v>
      </c>
      <c r="K658" s="48">
        <f t="shared" si="196"/>
        <v>1</v>
      </c>
      <c r="L658" s="49">
        <f t="shared" si="197"/>
        <v>85000</v>
      </c>
      <c r="M658" s="49">
        <f t="shared" si="198"/>
        <v>255000</v>
      </c>
      <c r="N658" s="49"/>
      <c r="O658" s="49"/>
      <c r="P658" s="49">
        <f t="shared" si="199"/>
        <v>255000</v>
      </c>
    </row>
    <row r="659" spans="1:16" s="43" customFormat="1" ht="36.75" customHeight="1">
      <c r="A659" s="44">
        <v>18</v>
      </c>
      <c r="B659" s="71" t="s">
        <v>322</v>
      </c>
      <c r="C659" s="46">
        <v>85000</v>
      </c>
      <c r="D659" s="47">
        <v>19</v>
      </c>
      <c r="E659" s="48">
        <f t="shared" si="194"/>
        <v>1</v>
      </c>
      <c r="F659" s="49">
        <f t="shared" si="192"/>
        <v>85000</v>
      </c>
      <c r="G659" s="50">
        <v>16</v>
      </c>
      <c r="H659" s="48">
        <f t="shared" si="195"/>
        <v>1</v>
      </c>
      <c r="I659" s="49">
        <f t="shared" si="193"/>
        <v>85000</v>
      </c>
      <c r="J659" s="50">
        <v>19</v>
      </c>
      <c r="K659" s="48">
        <f t="shared" si="196"/>
        <v>1</v>
      </c>
      <c r="L659" s="49">
        <f t="shared" si="197"/>
        <v>85000</v>
      </c>
      <c r="M659" s="49">
        <f t="shared" si="198"/>
        <v>255000</v>
      </c>
      <c r="N659" s="49"/>
      <c r="O659" s="49"/>
      <c r="P659" s="49">
        <f t="shared" si="199"/>
        <v>255000</v>
      </c>
    </row>
    <row r="660" spans="1:16" s="43" customFormat="1" ht="36.75" customHeight="1">
      <c r="A660" s="44">
        <v>19</v>
      </c>
      <c r="B660" s="68" t="s">
        <v>662</v>
      </c>
      <c r="C660" s="46">
        <v>85000</v>
      </c>
      <c r="D660" s="47">
        <v>19</v>
      </c>
      <c r="E660" s="48">
        <f t="shared" si="194"/>
        <v>1</v>
      </c>
      <c r="F660" s="49">
        <f t="shared" si="192"/>
        <v>85000</v>
      </c>
      <c r="G660" s="50">
        <v>21</v>
      </c>
      <c r="H660" s="48">
        <f t="shared" si="195"/>
        <v>1</v>
      </c>
      <c r="I660" s="49">
        <f t="shared" si="193"/>
        <v>85000</v>
      </c>
      <c r="J660" s="50">
        <v>21</v>
      </c>
      <c r="K660" s="48">
        <f t="shared" si="196"/>
        <v>1</v>
      </c>
      <c r="L660" s="49">
        <f t="shared" si="197"/>
        <v>85000</v>
      </c>
      <c r="M660" s="49">
        <f t="shared" si="198"/>
        <v>255000</v>
      </c>
      <c r="N660" s="49"/>
      <c r="O660" s="49"/>
      <c r="P660" s="49">
        <f t="shared" si="199"/>
        <v>255000</v>
      </c>
    </row>
    <row r="661" spans="1:16" s="43" customFormat="1" ht="36.75" customHeight="1">
      <c r="A661" s="44">
        <v>20</v>
      </c>
      <c r="B661" s="68" t="s">
        <v>663</v>
      </c>
      <c r="C661" s="46">
        <v>85000</v>
      </c>
      <c r="D661" s="47">
        <v>19</v>
      </c>
      <c r="E661" s="48">
        <f t="shared" si="194"/>
        <v>1</v>
      </c>
      <c r="F661" s="49">
        <f t="shared" si="192"/>
        <v>85000</v>
      </c>
      <c r="G661" s="50">
        <v>20</v>
      </c>
      <c r="H661" s="48">
        <f t="shared" si="195"/>
        <v>1</v>
      </c>
      <c r="I661" s="49">
        <f t="shared" si="193"/>
        <v>85000</v>
      </c>
      <c r="J661" s="50">
        <v>21</v>
      </c>
      <c r="K661" s="48">
        <f t="shared" si="196"/>
        <v>1</v>
      </c>
      <c r="L661" s="49">
        <f t="shared" si="197"/>
        <v>85000</v>
      </c>
      <c r="M661" s="49">
        <f t="shared" si="198"/>
        <v>255000</v>
      </c>
      <c r="N661" s="49"/>
      <c r="O661" s="49">
        <f>M661/2</f>
        <v>127500</v>
      </c>
      <c r="P661" s="49">
        <f t="shared" si="199"/>
        <v>127500</v>
      </c>
    </row>
    <row r="662" spans="1:16" ht="36.75" customHeight="1">
      <c r="A662" s="117" t="s">
        <v>16</v>
      </c>
      <c r="B662" s="118"/>
      <c r="C662" s="30"/>
      <c r="D662" s="29"/>
      <c r="E662" s="29"/>
      <c r="F662" s="28">
        <f aca="true" t="shared" si="200" ref="F662:P662">F11+F31+F41+F59+F82+F104+F113+F138+F169+F200+F230+F256+F273+F292+F329+F365+F398+F432+F469+F487+F518+F551+F583+F613+F641</f>
        <v>48059500</v>
      </c>
      <c r="G662" s="29">
        <f t="shared" si="200"/>
        <v>0</v>
      </c>
      <c r="H662" s="29">
        <f t="shared" si="200"/>
        <v>0</v>
      </c>
      <c r="I662" s="29">
        <f t="shared" si="200"/>
        <v>50242000</v>
      </c>
      <c r="J662" s="29">
        <f t="shared" si="200"/>
        <v>0</v>
      </c>
      <c r="K662" s="29">
        <f t="shared" si="200"/>
        <v>0</v>
      </c>
      <c r="L662" s="29">
        <f t="shared" si="200"/>
        <v>50882750</v>
      </c>
      <c r="M662" s="28">
        <f t="shared" si="200"/>
        <v>149184250</v>
      </c>
      <c r="N662" s="28">
        <f t="shared" si="200"/>
        <v>637500</v>
      </c>
      <c r="O662" s="29">
        <f t="shared" si="200"/>
        <v>451375</v>
      </c>
      <c r="P662" s="29">
        <f t="shared" si="200"/>
        <v>148095375</v>
      </c>
    </row>
    <row r="663" spans="1:16" s="80" customFormat="1" ht="23.25" customHeight="1">
      <c r="A663" s="112" t="s">
        <v>679</v>
      </c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78"/>
      <c r="N663" s="78"/>
      <c r="O663" s="78"/>
      <c r="P663" s="79"/>
    </row>
    <row r="664" spans="1:16" s="75" customFormat="1" ht="21.75" customHeight="1">
      <c r="A664" s="107" t="s">
        <v>680</v>
      </c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</row>
    <row r="665" spans="1:16" s="75" customFormat="1" ht="2.25" customHeight="1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</row>
    <row r="666" spans="3:16" s="75" customFormat="1" ht="18" customHeight="1">
      <c r="C666" s="82"/>
      <c r="J666" s="110" t="s">
        <v>39</v>
      </c>
      <c r="K666" s="110"/>
      <c r="L666" s="110"/>
      <c r="M666" s="110"/>
      <c r="N666" s="110"/>
      <c r="O666" s="110"/>
      <c r="P666" s="110"/>
    </row>
    <row r="667" spans="2:16" s="75" customFormat="1" ht="21.75" customHeight="1">
      <c r="B667" s="106" t="s">
        <v>32</v>
      </c>
      <c r="C667" s="106"/>
      <c r="D667" s="106"/>
      <c r="E667" s="106"/>
      <c r="F667" s="77"/>
      <c r="G667" s="77"/>
      <c r="H667" s="77"/>
      <c r="I667" s="77"/>
      <c r="J667" s="106" t="s">
        <v>33</v>
      </c>
      <c r="K667" s="106"/>
      <c r="L667" s="106"/>
      <c r="M667" s="106"/>
      <c r="N667" s="106"/>
      <c r="O667" s="106"/>
      <c r="P667" s="106"/>
    </row>
    <row r="668" s="75" customFormat="1" ht="32.25" customHeight="1"/>
    <row r="669" s="75" customFormat="1" ht="18.75"/>
    <row r="670" s="75" customFormat="1" ht="18.75"/>
    <row r="671" spans="2:5" s="75" customFormat="1" ht="18.75">
      <c r="B671" s="106" t="s">
        <v>47</v>
      </c>
      <c r="C671" s="106"/>
      <c r="D671" s="106"/>
      <c r="E671" s="106"/>
    </row>
  </sheetData>
  <sheetProtection/>
  <autoFilter ref="K1:K671"/>
  <mergeCells count="30">
    <mergeCell ref="A4:P4"/>
    <mergeCell ref="N5:P5"/>
    <mergeCell ref="B6:B9"/>
    <mergeCell ref="F8:F9"/>
    <mergeCell ref="A662:B662"/>
    <mergeCell ref="G7:I7"/>
    <mergeCell ref="D7:F7"/>
    <mergeCell ref="P6:P9"/>
    <mergeCell ref="N6:O8"/>
    <mergeCell ref="M6:M9"/>
    <mergeCell ref="J666:P666"/>
    <mergeCell ref="C6:C9"/>
    <mergeCell ref="A6:A9"/>
    <mergeCell ref="A663:L663"/>
    <mergeCell ref="H8:H9"/>
    <mergeCell ref="J8:J9"/>
    <mergeCell ref="D6:L6"/>
    <mergeCell ref="J7:L7"/>
    <mergeCell ref="I8:I9"/>
    <mergeCell ref="G8:G9"/>
    <mergeCell ref="A1:E1"/>
    <mergeCell ref="A2:E2"/>
    <mergeCell ref="A664:P664"/>
    <mergeCell ref="K8:K9"/>
    <mergeCell ref="L8:L9"/>
    <mergeCell ref="B671:E671"/>
    <mergeCell ref="D8:D9"/>
    <mergeCell ref="E8:E9"/>
    <mergeCell ref="B667:E667"/>
    <mergeCell ref="J667:P667"/>
  </mergeCells>
  <printOptions/>
  <pageMargins left="0.27" right="0.16" top="0.26" bottom="0.22" header="0" footer="0"/>
  <pageSetup horizontalDpi="600" verticalDpi="600" orientation="landscape" paperSize="9" scale="90" r:id="rId2"/>
  <headerFoot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2"/>
  <sheetViews>
    <sheetView zoomScalePageLayoutView="0" workbookViewId="0" topLeftCell="D136">
      <selection activeCell="S141" sqref="S141:U151"/>
    </sheetView>
  </sheetViews>
  <sheetFormatPr defaultColWidth="9.00390625" defaultRowHeight="15.75"/>
  <cols>
    <col min="1" max="1" width="3.875" style="1" customWidth="1"/>
    <col min="2" max="2" width="13.125" style="1" customWidth="1"/>
    <col min="3" max="3" width="7.25390625" style="1" customWidth="1"/>
    <col min="4" max="4" width="7.875" style="1" customWidth="1"/>
    <col min="5" max="5" width="5.375" style="1" customWidth="1"/>
    <col min="6" max="6" width="5.25390625" style="1" customWidth="1"/>
    <col min="7" max="7" width="10.125" style="1" customWidth="1"/>
    <col min="8" max="8" width="4.75390625" style="1" customWidth="1"/>
    <col min="9" max="9" width="6.25390625" style="1" customWidth="1"/>
    <col min="10" max="10" width="10.375" style="1" customWidth="1"/>
    <col min="11" max="11" width="5.50390625" style="1" customWidth="1"/>
    <col min="12" max="12" width="6.00390625" style="1" customWidth="1"/>
    <col min="13" max="13" width="11.75390625" style="1" customWidth="1"/>
    <col min="14" max="14" width="11.625" style="1" customWidth="1"/>
    <col min="15" max="15" width="8.375" style="1" customWidth="1"/>
    <col min="16" max="16" width="8.75390625" style="1" customWidth="1"/>
    <col min="17" max="17" width="11.125" style="1" customWidth="1"/>
    <col min="18" max="20" width="9.00390625" style="1" customWidth="1"/>
    <col min="21" max="21" width="13.25390625" style="1" customWidth="1"/>
    <col min="22" max="16384" width="9.00390625" style="1" customWidth="1"/>
  </cols>
  <sheetData>
    <row r="1" spans="1:7" ht="19.5" customHeight="1">
      <c r="A1" s="129" t="s">
        <v>31</v>
      </c>
      <c r="B1" s="129"/>
      <c r="C1" s="129"/>
      <c r="D1" s="129"/>
      <c r="E1" s="129"/>
      <c r="F1" s="5"/>
      <c r="G1" s="5"/>
    </row>
    <row r="2" spans="1:7" ht="19.5" customHeight="1">
      <c r="A2" s="130" t="s">
        <v>46</v>
      </c>
      <c r="B2" s="130"/>
      <c r="C2" s="130"/>
      <c r="D2" s="130"/>
      <c r="E2" s="130"/>
      <c r="F2" s="6"/>
      <c r="G2" s="6"/>
    </row>
    <row r="3" spans="1:7" ht="9" customHeight="1">
      <c r="A3" s="3"/>
      <c r="B3" s="3"/>
      <c r="C3" s="3"/>
      <c r="D3" s="3"/>
      <c r="E3" s="3"/>
      <c r="F3" s="3"/>
      <c r="G3" s="3"/>
    </row>
    <row r="4" spans="1:17" ht="41.25" customHeight="1">
      <c r="A4" s="131" t="s">
        <v>43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132" t="s">
        <v>30</v>
      </c>
      <c r="P5" s="132"/>
      <c r="Q5" s="132"/>
    </row>
    <row r="6" spans="1:17" s="8" customFormat="1" ht="19.5" customHeight="1">
      <c r="A6" s="103" t="s">
        <v>2</v>
      </c>
      <c r="B6" s="103" t="s">
        <v>3</v>
      </c>
      <c r="C6" s="103" t="s">
        <v>13</v>
      </c>
      <c r="D6" s="103" t="s">
        <v>9</v>
      </c>
      <c r="E6" s="103" t="s">
        <v>4</v>
      </c>
      <c r="F6" s="103"/>
      <c r="G6" s="103"/>
      <c r="H6" s="103"/>
      <c r="I6" s="103"/>
      <c r="J6" s="103"/>
      <c r="K6" s="103"/>
      <c r="L6" s="103"/>
      <c r="M6" s="103"/>
      <c r="N6" s="103" t="s">
        <v>14</v>
      </c>
      <c r="O6" s="103" t="s">
        <v>41</v>
      </c>
      <c r="P6" s="103"/>
      <c r="Q6" s="103" t="s">
        <v>15</v>
      </c>
    </row>
    <row r="7" spans="1:17" s="8" customFormat="1" ht="24" customHeight="1">
      <c r="A7" s="103"/>
      <c r="B7" s="103"/>
      <c r="C7" s="103"/>
      <c r="D7" s="103"/>
      <c r="E7" s="103" t="s">
        <v>36</v>
      </c>
      <c r="F7" s="103"/>
      <c r="G7" s="103"/>
      <c r="H7" s="103" t="s">
        <v>37</v>
      </c>
      <c r="I7" s="103"/>
      <c r="J7" s="103"/>
      <c r="K7" s="103" t="s">
        <v>38</v>
      </c>
      <c r="L7" s="103"/>
      <c r="M7" s="103"/>
      <c r="N7" s="103"/>
      <c r="O7" s="103"/>
      <c r="P7" s="103"/>
      <c r="Q7" s="103"/>
    </row>
    <row r="8" spans="1:17" s="8" customFormat="1" ht="19.5" customHeight="1">
      <c r="A8" s="103"/>
      <c r="B8" s="103"/>
      <c r="C8" s="103"/>
      <c r="D8" s="103"/>
      <c r="E8" s="103" t="s">
        <v>5</v>
      </c>
      <c r="F8" s="103"/>
      <c r="G8" s="103" t="s">
        <v>12</v>
      </c>
      <c r="H8" s="103" t="s">
        <v>5</v>
      </c>
      <c r="I8" s="103"/>
      <c r="J8" s="103" t="s">
        <v>12</v>
      </c>
      <c r="K8" s="103" t="s">
        <v>5</v>
      </c>
      <c r="L8" s="103"/>
      <c r="M8" s="103" t="s">
        <v>12</v>
      </c>
      <c r="N8" s="103"/>
      <c r="O8" s="103"/>
      <c r="P8" s="103"/>
      <c r="Q8" s="103"/>
    </row>
    <row r="9" spans="1:17" s="8" customFormat="1" ht="30" customHeight="1">
      <c r="A9" s="103"/>
      <c r="B9" s="103"/>
      <c r="C9" s="103"/>
      <c r="D9" s="103"/>
      <c r="E9" s="14" t="s">
        <v>0</v>
      </c>
      <c r="F9" s="14" t="s">
        <v>1</v>
      </c>
      <c r="G9" s="103"/>
      <c r="H9" s="14" t="s">
        <v>0</v>
      </c>
      <c r="I9" s="14" t="s">
        <v>1</v>
      </c>
      <c r="J9" s="103"/>
      <c r="K9" s="14" t="s">
        <v>0</v>
      </c>
      <c r="L9" s="14" t="s">
        <v>1</v>
      </c>
      <c r="M9" s="103"/>
      <c r="N9" s="103"/>
      <c r="O9" s="14" t="s">
        <v>10</v>
      </c>
      <c r="P9" s="14" t="s">
        <v>11</v>
      </c>
      <c r="Q9" s="103"/>
    </row>
    <row r="10" spans="1:17" s="8" customFormat="1" ht="24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</row>
    <row r="11" spans="1:17" s="19" customFormat="1" ht="22.5" customHeight="1">
      <c r="A11" s="15">
        <v>1</v>
      </c>
      <c r="B11" s="16" t="s">
        <v>666</v>
      </c>
      <c r="C11" s="17"/>
      <c r="D11" s="18"/>
      <c r="E11" s="18">
        <f>SUM(E12:E15)</f>
        <v>15</v>
      </c>
      <c r="F11" s="18">
        <f aca="true" t="shared" si="0" ref="F11:Q11">SUM(F12:F15)</f>
        <v>0</v>
      </c>
      <c r="G11" s="18">
        <f t="shared" si="0"/>
        <v>1173000</v>
      </c>
      <c r="H11" s="18">
        <f t="shared" si="0"/>
        <v>18</v>
      </c>
      <c r="I11" s="18">
        <f t="shared" si="0"/>
        <v>0</v>
      </c>
      <c r="J11" s="18">
        <f t="shared" si="0"/>
        <v>1426000</v>
      </c>
      <c r="K11" s="18">
        <f t="shared" si="0"/>
        <v>19</v>
      </c>
      <c r="L11" s="18">
        <f t="shared" si="0"/>
        <v>0</v>
      </c>
      <c r="M11" s="18">
        <f t="shared" si="0"/>
        <v>1610000</v>
      </c>
      <c r="N11" s="18">
        <f t="shared" si="0"/>
        <v>4209000</v>
      </c>
      <c r="O11" s="18">
        <f t="shared" si="0"/>
        <v>0</v>
      </c>
      <c r="P11" s="18">
        <f t="shared" si="0"/>
        <v>0</v>
      </c>
      <c r="Q11" s="18">
        <f t="shared" si="0"/>
        <v>4209000</v>
      </c>
    </row>
    <row r="12" spans="1:27" s="19" customFormat="1" ht="22.5" customHeight="1">
      <c r="A12" s="7"/>
      <c r="B12" s="11" t="s">
        <v>25</v>
      </c>
      <c r="C12" s="20">
        <v>0.25</v>
      </c>
      <c r="D12" s="21">
        <v>92000</v>
      </c>
      <c r="E12" s="21">
        <v>0</v>
      </c>
      <c r="F12" s="21"/>
      <c r="G12" s="21">
        <f>C12*D12*E12</f>
        <v>0</v>
      </c>
      <c r="H12" s="21">
        <v>2</v>
      </c>
      <c r="I12" s="21"/>
      <c r="J12" s="21">
        <f>C12*D12*H12</f>
        <v>46000</v>
      </c>
      <c r="K12" s="21"/>
      <c r="L12" s="21"/>
      <c r="M12" s="21">
        <f>C12*D12*K12</f>
        <v>0</v>
      </c>
      <c r="N12" s="21">
        <f>M12+J12+G12</f>
        <v>46000</v>
      </c>
      <c r="O12" s="21"/>
      <c r="P12" s="21"/>
      <c r="Q12" s="21">
        <f>N12-P12</f>
        <v>46000</v>
      </c>
      <c r="R12" s="90">
        <f>E12+H12+K12</f>
        <v>2</v>
      </c>
      <c r="S12" s="90">
        <f>R17</f>
        <v>1</v>
      </c>
      <c r="T12" s="90">
        <f>R22</f>
        <v>1</v>
      </c>
      <c r="U12" s="90">
        <f>R27</f>
        <v>8</v>
      </c>
      <c r="V12" s="90">
        <f>R32</f>
        <v>1</v>
      </c>
      <c r="W12" s="90">
        <f>R37</f>
        <v>0</v>
      </c>
      <c r="X12" s="90">
        <f>R42</f>
        <v>1</v>
      </c>
      <c r="Y12" s="92">
        <f>SUM(R12:X12)</f>
        <v>14</v>
      </c>
      <c r="Z12" s="93">
        <f>C12*D12</f>
        <v>23000</v>
      </c>
      <c r="AA12" s="93">
        <f>Z12*Y12</f>
        <v>322000</v>
      </c>
    </row>
    <row r="13" spans="1:27" s="19" customFormat="1" ht="22.5" customHeight="1">
      <c r="A13" s="7"/>
      <c r="B13" s="11" t="s">
        <v>24</v>
      </c>
      <c r="C13" s="20">
        <v>0.5</v>
      </c>
      <c r="D13" s="21">
        <v>92000</v>
      </c>
      <c r="E13" s="21">
        <v>2</v>
      </c>
      <c r="F13" s="21"/>
      <c r="G13" s="21">
        <f>C13*D13*E13</f>
        <v>92000</v>
      </c>
      <c r="H13" s="21">
        <v>1</v>
      </c>
      <c r="I13" s="21"/>
      <c r="J13" s="21">
        <f>C13*D13*H13</f>
        <v>46000</v>
      </c>
      <c r="K13" s="21">
        <v>2</v>
      </c>
      <c r="L13" s="21"/>
      <c r="M13" s="21">
        <f>C13*D13*K13</f>
        <v>92000</v>
      </c>
      <c r="N13" s="21">
        <f>M13+J13+G13</f>
        <v>230000</v>
      </c>
      <c r="O13" s="21"/>
      <c r="P13" s="21"/>
      <c r="Q13" s="21">
        <f>N13-P13</f>
        <v>230000</v>
      </c>
      <c r="R13" s="90">
        <f aca="true" t="shared" si="1" ref="R13:R45">E13+H13+K13</f>
        <v>5</v>
      </c>
      <c r="S13" s="90">
        <f>R18</f>
        <v>5</v>
      </c>
      <c r="T13" s="90">
        <f>R23</f>
        <v>2</v>
      </c>
      <c r="U13" s="90">
        <f>R28</f>
        <v>7</v>
      </c>
      <c r="V13" s="90">
        <f>R33</f>
        <v>4</v>
      </c>
      <c r="W13" s="90">
        <f>R38</f>
        <v>2</v>
      </c>
      <c r="X13" s="90">
        <f>R43</f>
        <v>0</v>
      </c>
      <c r="Y13" s="92">
        <f>SUM(R13:X13)</f>
        <v>25</v>
      </c>
      <c r="Z13" s="93">
        <f>C13*D13</f>
        <v>46000</v>
      </c>
      <c r="AA13" s="93">
        <f>Z13*Y13</f>
        <v>1150000</v>
      </c>
    </row>
    <row r="14" spans="1:27" s="19" customFormat="1" ht="22.5" customHeight="1">
      <c r="A14" s="7"/>
      <c r="B14" s="11" t="s">
        <v>7</v>
      </c>
      <c r="C14" s="20">
        <v>0.75</v>
      </c>
      <c r="D14" s="21">
        <v>92000</v>
      </c>
      <c r="E14" s="21">
        <v>5</v>
      </c>
      <c r="F14" s="21"/>
      <c r="G14" s="21">
        <f>C14*D14*E14</f>
        <v>345000</v>
      </c>
      <c r="H14" s="21">
        <v>2</v>
      </c>
      <c r="I14" s="21"/>
      <c r="J14" s="21">
        <f>C14*D14*H14</f>
        <v>138000</v>
      </c>
      <c r="K14" s="21">
        <v>2</v>
      </c>
      <c r="L14" s="21"/>
      <c r="M14" s="21">
        <f>C14*D14*K14</f>
        <v>138000</v>
      </c>
      <c r="N14" s="21">
        <f>M14+J14+G14</f>
        <v>621000</v>
      </c>
      <c r="O14" s="21"/>
      <c r="P14" s="21"/>
      <c r="Q14" s="21">
        <f>N14-P14</f>
        <v>621000</v>
      </c>
      <c r="R14" s="90">
        <f t="shared" si="1"/>
        <v>9</v>
      </c>
      <c r="S14" s="90">
        <f>R19</f>
        <v>3</v>
      </c>
      <c r="T14" s="90">
        <f>R24</f>
        <v>9</v>
      </c>
      <c r="U14" s="90">
        <f>R29</f>
        <v>3</v>
      </c>
      <c r="V14" s="90">
        <f>R34</f>
        <v>7</v>
      </c>
      <c r="W14" s="90">
        <f>R39</f>
        <v>6</v>
      </c>
      <c r="X14" s="90">
        <f>R44</f>
        <v>2</v>
      </c>
      <c r="Y14" s="92">
        <f>SUM(R14:X14)</f>
        <v>39</v>
      </c>
      <c r="Z14" s="93">
        <f>C14*D14</f>
        <v>69000</v>
      </c>
      <c r="AA14" s="93">
        <f>Z14*Y14</f>
        <v>2691000</v>
      </c>
    </row>
    <row r="15" spans="1:27" s="19" customFormat="1" ht="22.5" customHeight="1">
      <c r="A15" s="7"/>
      <c r="B15" s="11" t="s">
        <v>6</v>
      </c>
      <c r="C15" s="20">
        <v>1</v>
      </c>
      <c r="D15" s="21">
        <v>92000</v>
      </c>
      <c r="E15" s="21">
        <v>8</v>
      </c>
      <c r="F15" s="21"/>
      <c r="G15" s="21">
        <f>C15*D15*E15</f>
        <v>736000</v>
      </c>
      <c r="H15" s="21">
        <v>13</v>
      </c>
      <c r="I15" s="21"/>
      <c r="J15" s="21">
        <f>C15*D15*H15</f>
        <v>1196000</v>
      </c>
      <c r="K15" s="21">
        <v>15</v>
      </c>
      <c r="L15" s="21"/>
      <c r="M15" s="21">
        <f>C15*D15*K15</f>
        <v>1380000</v>
      </c>
      <c r="N15" s="21">
        <f>M15+J15+G15</f>
        <v>3312000</v>
      </c>
      <c r="O15" s="21"/>
      <c r="P15" s="21"/>
      <c r="Q15" s="21">
        <f>N15-P15</f>
        <v>3312000</v>
      </c>
      <c r="R15" s="90">
        <f t="shared" si="1"/>
        <v>36</v>
      </c>
      <c r="S15" s="90">
        <f>R20</f>
        <v>18</v>
      </c>
      <c r="T15" s="90">
        <f>R25</f>
        <v>39</v>
      </c>
      <c r="U15" s="90">
        <f>R30</f>
        <v>41</v>
      </c>
      <c r="V15" s="90">
        <f>R35</f>
        <v>49</v>
      </c>
      <c r="W15" s="90">
        <f>R40</f>
        <v>15</v>
      </c>
      <c r="X15" s="90">
        <f>R45</f>
        <v>7</v>
      </c>
      <c r="Y15" s="92">
        <f>SUM(R15:X15)</f>
        <v>205</v>
      </c>
      <c r="Z15" s="93">
        <f>C15*D15</f>
        <v>92000</v>
      </c>
      <c r="AA15" s="93">
        <f>Z15*Y15</f>
        <v>18860000</v>
      </c>
    </row>
    <row r="16" spans="1:18" s="19" customFormat="1" ht="22.5" customHeight="1">
      <c r="A16" s="15">
        <v>2</v>
      </c>
      <c r="B16" s="16" t="s">
        <v>667</v>
      </c>
      <c r="C16" s="17"/>
      <c r="D16" s="18"/>
      <c r="E16" s="18">
        <f>SUM(E17:E20)</f>
        <v>9</v>
      </c>
      <c r="F16" s="18">
        <f aca="true" t="shared" si="2" ref="F16:P16">SUM(F17:F20)</f>
        <v>0</v>
      </c>
      <c r="G16" s="18">
        <f>SUM(G17:G20)</f>
        <v>575000</v>
      </c>
      <c r="H16" s="18">
        <f>SUM(H17:H20)</f>
        <v>9</v>
      </c>
      <c r="I16" s="18">
        <f t="shared" si="2"/>
        <v>0</v>
      </c>
      <c r="J16" s="18">
        <f t="shared" si="2"/>
        <v>713000</v>
      </c>
      <c r="K16" s="18">
        <f t="shared" si="2"/>
        <v>9</v>
      </c>
      <c r="L16" s="18">
        <f t="shared" si="2"/>
        <v>0</v>
      </c>
      <c r="M16" s="18">
        <f t="shared" si="2"/>
        <v>828000</v>
      </c>
      <c r="N16" s="18">
        <f t="shared" si="2"/>
        <v>2116000</v>
      </c>
      <c r="O16" s="18">
        <f t="shared" si="2"/>
        <v>0</v>
      </c>
      <c r="P16" s="18">
        <f t="shared" si="2"/>
        <v>103500</v>
      </c>
      <c r="Q16" s="18">
        <f>N16-O16-P16</f>
        <v>2012500</v>
      </c>
      <c r="R16" s="90"/>
    </row>
    <row r="17" spans="1:18" s="19" customFormat="1" ht="22.5" customHeight="1">
      <c r="A17" s="7"/>
      <c r="B17" s="11" t="s">
        <v>25</v>
      </c>
      <c r="C17" s="20">
        <v>0.25</v>
      </c>
      <c r="D17" s="21">
        <v>92000</v>
      </c>
      <c r="E17" s="21">
        <v>1</v>
      </c>
      <c r="F17" s="21"/>
      <c r="G17" s="21">
        <f>C17*D17*E17</f>
        <v>23000</v>
      </c>
      <c r="H17" s="21"/>
      <c r="I17" s="21"/>
      <c r="J17" s="21">
        <f>C17*D17*H17</f>
        <v>0</v>
      </c>
      <c r="K17" s="21"/>
      <c r="L17" s="21"/>
      <c r="M17" s="21">
        <f>C17*D17*K17</f>
        <v>0</v>
      </c>
      <c r="N17" s="21">
        <f>M17+J17+G17</f>
        <v>23000</v>
      </c>
      <c r="O17" s="21"/>
      <c r="P17" s="21">
        <v>11500</v>
      </c>
      <c r="Q17" s="21">
        <f>N17-P17</f>
        <v>11500</v>
      </c>
      <c r="R17" s="90">
        <f t="shared" si="1"/>
        <v>1</v>
      </c>
    </row>
    <row r="18" spans="1:18" s="19" customFormat="1" ht="22.5" customHeight="1">
      <c r="A18" s="7"/>
      <c r="B18" s="11" t="s">
        <v>24</v>
      </c>
      <c r="C18" s="20">
        <v>0.5</v>
      </c>
      <c r="D18" s="21">
        <v>92000</v>
      </c>
      <c r="E18" s="21">
        <v>4</v>
      </c>
      <c r="F18" s="21"/>
      <c r="G18" s="21">
        <f>C18*D18*E18</f>
        <v>184000</v>
      </c>
      <c r="H18" s="21">
        <v>1</v>
      </c>
      <c r="I18" s="21"/>
      <c r="J18" s="21">
        <f>C18*D18*H18</f>
        <v>46000</v>
      </c>
      <c r="K18" s="21"/>
      <c r="L18" s="21"/>
      <c r="M18" s="21">
        <f>C18*D18*K18</f>
        <v>0</v>
      </c>
      <c r="N18" s="21">
        <f>M18+J18+G18</f>
        <v>230000</v>
      </c>
      <c r="O18" s="21"/>
      <c r="P18" s="21"/>
      <c r="Q18" s="21">
        <f>N18-P18</f>
        <v>230000</v>
      </c>
      <c r="R18" s="90">
        <f t="shared" si="1"/>
        <v>5</v>
      </c>
    </row>
    <row r="19" spans="1:18" s="19" customFormat="1" ht="22.5" customHeight="1">
      <c r="A19" s="7"/>
      <c r="B19" s="11" t="s">
        <v>7</v>
      </c>
      <c r="C19" s="20">
        <v>0.75</v>
      </c>
      <c r="D19" s="21">
        <v>92000</v>
      </c>
      <c r="E19" s="21">
        <v>0</v>
      </c>
      <c r="F19" s="21"/>
      <c r="G19" s="21">
        <f>C19*D19*E19</f>
        <v>0</v>
      </c>
      <c r="H19" s="21">
        <v>3</v>
      </c>
      <c r="I19" s="21"/>
      <c r="J19" s="21">
        <f>C19*D19*H19</f>
        <v>207000</v>
      </c>
      <c r="K19" s="21"/>
      <c r="L19" s="21"/>
      <c r="M19" s="21">
        <f>C19*D19*K19</f>
        <v>0</v>
      </c>
      <c r="N19" s="21">
        <f>M19+J19+G19</f>
        <v>207000</v>
      </c>
      <c r="O19" s="21"/>
      <c r="P19" s="21"/>
      <c r="Q19" s="21">
        <f>N19-P19</f>
        <v>207000</v>
      </c>
      <c r="R19" s="90">
        <f t="shared" si="1"/>
        <v>3</v>
      </c>
    </row>
    <row r="20" spans="1:18" s="19" customFormat="1" ht="22.5" customHeight="1">
      <c r="A20" s="7"/>
      <c r="B20" s="11" t="s">
        <v>6</v>
      </c>
      <c r="C20" s="20">
        <v>1</v>
      </c>
      <c r="D20" s="21">
        <v>92000</v>
      </c>
      <c r="E20" s="21">
        <v>4</v>
      </c>
      <c r="F20" s="21"/>
      <c r="G20" s="21">
        <f>C20*D20*E20</f>
        <v>368000</v>
      </c>
      <c r="H20" s="21">
        <v>5</v>
      </c>
      <c r="I20" s="21"/>
      <c r="J20" s="21">
        <f>C20*D20*H20</f>
        <v>460000</v>
      </c>
      <c r="K20" s="21">
        <v>9</v>
      </c>
      <c r="L20" s="21"/>
      <c r="M20" s="21">
        <f>C20*D20*K20</f>
        <v>828000</v>
      </c>
      <c r="N20" s="21">
        <f>M20+J20+G20</f>
        <v>1656000</v>
      </c>
      <c r="O20" s="21"/>
      <c r="P20" s="21">
        <v>92000</v>
      </c>
      <c r="Q20" s="21">
        <f>N20-P20</f>
        <v>1564000</v>
      </c>
      <c r="R20" s="90">
        <f t="shared" si="1"/>
        <v>18</v>
      </c>
    </row>
    <row r="21" spans="1:18" s="19" customFormat="1" ht="22.5" customHeight="1">
      <c r="A21" s="15">
        <v>3</v>
      </c>
      <c r="B21" s="16" t="s">
        <v>664</v>
      </c>
      <c r="C21" s="17"/>
      <c r="D21" s="18"/>
      <c r="E21" s="18">
        <f>SUM(E22:E25)</f>
        <v>17</v>
      </c>
      <c r="F21" s="18">
        <f aca="true" t="shared" si="3" ref="F21:Q21">SUM(F22:F25)</f>
        <v>0</v>
      </c>
      <c r="G21" s="18">
        <f t="shared" si="3"/>
        <v>1288000</v>
      </c>
      <c r="H21" s="18">
        <f t="shared" si="3"/>
        <v>17</v>
      </c>
      <c r="I21" s="18">
        <f t="shared" si="3"/>
        <v>0</v>
      </c>
      <c r="J21" s="18">
        <f t="shared" si="3"/>
        <v>1495000</v>
      </c>
      <c r="K21" s="18">
        <f t="shared" si="3"/>
        <v>17</v>
      </c>
      <c r="L21" s="18">
        <f t="shared" si="3"/>
        <v>0</v>
      </c>
      <c r="M21" s="18">
        <f t="shared" si="3"/>
        <v>1541000</v>
      </c>
      <c r="N21" s="18">
        <f t="shared" si="3"/>
        <v>4324000</v>
      </c>
      <c r="O21" s="18">
        <f t="shared" si="3"/>
        <v>0</v>
      </c>
      <c r="P21" s="18">
        <f t="shared" si="3"/>
        <v>0</v>
      </c>
      <c r="Q21" s="18">
        <f t="shared" si="3"/>
        <v>4324000</v>
      </c>
      <c r="R21" s="90"/>
    </row>
    <row r="22" spans="1:18" s="19" customFormat="1" ht="22.5" customHeight="1">
      <c r="A22" s="7"/>
      <c r="B22" s="11" t="s">
        <v>25</v>
      </c>
      <c r="C22" s="20">
        <v>0.25</v>
      </c>
      <c r="D22" s="21">
        <v>92000</v>
      </c>
      <c r="E22" s="21">
        <v>1</v>
      </c>
      <c r="F22" s="21"/>
      <c r="G22" s="21">
        <f>C22*D22*E22</f>
        <v>23000</v>
      </c>
      <c r="H22" s="21">
        <v>0</v>
      </c>
      <c r="I22" s="21"/>
      <c r="J22" s="21">
        <f>C22*D22*H22</f>
        <v>0</v>
      </c>
      <c r="K22" s="21"/>
      <c r="L22" s="21"/>
      <c r="M22" s="21">
        <f>C22*D22*K22</f>
        <v>0</v>
      </c>
      <c r="N22" s="21">
        <f>M22+J22+G22</f>
        <v>23000</v>
      </c>
      <c r="O22" s="21"/>
      <c r="P22" s="21"/>
      <c r="Q22" s="21">
        <f>N22-P22</f>
        <v>23000</v>
      </c>
      <c r="R22" s="90">
        <f t="shared" si="1"/>
        <v>1</v>
      </c>
    </row>
    <row r="23" spans="1:18" s="19" customFormat="1" ht="22.5" customHeight="1">
      <c r="A23" s="7"/>
      <c r="B23" s="11" t="s">
        <v>24</v>
      </c>
      <c r="C23" s="20">
        <v>0.5</v>
      </c>
      <c r="D23" s="21">
        <v>92000</v>
      </c>
      <c r="E23" s="21">
        <v>1</v>
      </c>
      <c r="F23" s="21"/>
      <c r="G23" s="21">
        <f>C23*D23*E23</f>
        <v>46000</v>
      </c>
      <c r="H23" s="21">
        <v>1</v>
      </c>
      <c r="I23" s="21"/>
      <c r="J23" s="21">
        <f>C23*D23*H23</f>
        <v>46000</v>
      </c>
      <c r="K23" s="21"/>
      <c r="L23" s="21"/>
      <c r="M23" s="21">
        <f>C23*D23*K23</f>
        <v>0</v>
      </c>
      <c r="N23" s="21">
        <f>M23+J23+G23</f>
        <v>92000</v>
      </c>
      <c r="O23" s="21"/>
      <c r="P23" s="21"/>
      <c r="Q23" s="21">
        <f>N23-P23</f>
        <v>92000</v>
      </c>
      <c r="R23" s="90">
        <f t="shared" si="1"/>
        <v>2</v>
      </c>
    </row>
    <row r="24" spans="1:18" s="19" customFormat="1" ht="22.5" customHeight="1">
      <c r="A24" s="7"/>
      <c r="B24" s="11" t="s">
        <v>7</v>
      </c>
      <c r="C24" s="20">
        <v>0.75</v>
      </c>
      <c r="D24" s="21">
        <v>92000</v>
      </c>
      <c r="E24" s="21">
        <v>7</v>
      </c>
      <c r="F24" s="21"/>
      <c r="G24" s="21">
        <f>C24*D24*E24</f>
        <v>483000</v>
      </c>
      <c r="H24" s="21">
        <v>1</v>
      </c>
      <c r="I24" s="21"/>
      <c r="J24" s="21">
        <f>C24*D24*H24</f>
        <v>69000</v>
      </c>
      <c r="K24" s="21">
        <v>1</v>
      </c>
      <c r="L24" s="21"/>
      <c r="M24" s="21">
        <f>C24*D24*K24</f>
        <v>69000</v>
      </c>
      <c r="N24" s="21">
        <f>M24+J24+G24</f>
        <v>621000</v>
      </c>
      <c r="O24" s="21"/>
      <c r="P24" s="21"/>
      <c r="Q24" s="21">
        <f>N24-P24</f>
        <v>621000</v>
      </c>
      <c r="R24" s="90">
        <f t="shared" si="1"/>
        <v>9</v>
      </c>
    </row>
    <row r="25" spans="1:18" s="19" customFormat="1" ht="22.5" customHeight="1">
      <c r="A25" s="7"/>
      <c r="B25" s="11" t="s">
        <v>6</v>
      </c>
      <c r="C25" s="20">
        <v>1</v>
      </c>
      <c r="D25" s="21">
        <v>92000</v>
      </c>
      <c r="E25" s="21">
        <v>8</v>
      </c>
      <c r="F25" s="21"/>
      <c r="G25" s="21">
        <f>C25*D25*E25</f>
        <v>736000</v>
      </c>
      <c r="H25" s="21">
        <v>15</v>
      </c>
      <c r="I25" s="21"/>
      <c r="J25" s="21">
        <f>C25*D25*H25</f>
        <v>1380000</v>
      </c>
      <c r="K25" s="21">
        <v>16</v>
      </c>
      <c r="L25" s="21"/>
      <c r="M25" s="21">
        <f>C25*D25*K25</f>
        <v>1472000</v>
      </c>
      <c r="N25" s="21">
        <f>M25+J25+G25</f>
        <v>3588000</v>
      </c>
      <c r="O25" s="21"/>
      <c r="P25" s="21"/>
      <c r="Q25" s="21">
        <f>N25-P25</f>
        <v>3588000</v>
      </c>
      <c r="R25" s="90">
        <f t="shared" si="1"/>
        <v>39</v>
      </c>
    </row>
    <row r="26" spans="1:18" s="19" customFormat="1" ht="22.5" customHeight="1">
      <c r="A26" s="15">
        <v>4</v>
      </c>
      <c r="B26" s="16" t="s">
        <v>665</v>
      </c>
      <c r="C26" s="17"/>
      <c r="D26" s="18"/>
      <c r="E26" s="18">
        <f>SUM(E27:E30)</f>
        <v>21</v>
      </c>
      <c r="F26" s="18">
        <f aca="true" t="shared" si="4" ref="F26:Q26">SUM(F27:F30)</f>
        <v>0</v>
      </c>
      <c r="G26" s="18">
        <f t="shared" si="4"/>
        <v>1403000</v>
      </c>
      <c r="H26" s="18">
        <f t="shared" si="4"/>
        <v>19</v>
      </c>
      <c r="I26" s="18">
        <f t="shared" si="4"/>
        <v>0</v>
      </c>
      <c r="J26" s="18">
        <f t="shared" si="4"/>
        <v>1564000</v>
      </c>
      <c r="K26" s="18">
        <f t="shared" si="4"/>
        <v>19</v>
      </c>
      <c r="L26" s="18">
        <f t="shared" si="4"/>
        <v>0</v>
      </c>
      <c r="M26" s="18">
        <f t="shared" si="4"/>
        <v>1518000</v>
      </c>
      <c r="N26" s="18">
        <f t="shared" si="4"/>
        <v>4485000</v>
      </c>
      <c r="O26" s="18">
        <f t="shared" si="4"/>
        <v>0</v>
      </c>
      <c r="P26" s="18">
        <f t="shared" si="4"/>
        <v>0</v>
      </c>
      <c r="Q26" s="18">
        <f t="shared" si="4"/>
        <v>4485000</v>
      </c>
      <c r="R26" s="90"/>
    </row>
    <row r="27" spans="1:18" s="19" customFormat="1" ht="22.5" customHeight="1">
      <c r="A27" s="7"/>
      <c r="B27" s="11" t="s">
        <v>25</v>
      </c>
      <c r="C27" s="20">
        <v>0.25</v>
      </c>
      <c r="D27" s="21">
        <v>92000</v>
      </c>
      <c r="E27" s="21">
        <v>3</v>
      </c>
      <c r="F27" s="21"/>
      <c r="G27" s="21">
        <f>C27*D27*E27</f>
        <v>69000</v>
      </c>
      <c r="H27" s="21">
        <v>2</v>
      </c>
      <c r="I27" s="21"/>
      <c r="J27" s="21">
        <f>C27*D27*H27</f>
        <v>46000</v>
      </c>
      <c r="K27" s="21">
        <v>3</v>
      </c>
      <c r="L27" s="21"/>
      <c r="M27" s="21">
        <f>C27*D27*K27</f>
        <v>69000</v>
      </c>
      <c r="N27" s="21">
        <f>M27+J27+G27</f>
        <v>184000</v>
      </c>
      <c r="O27" s="21"/>
      <c r="P27" s="21"/>
      <c r="Q27" s="21">
        <f>N27-P27</f>
        <v>184000</v>
      </c>
      <c r="R27" s="90">
        <f t="shared" si="1"/>
        <v>8</v>
      </c>
    </row>
    <row r="28" spans="1:18" s="19" customFormat="1" ht="22.5" customHeight="1">
      <c r="A28" s="7"/>
      <c r="B28" s="11" t="s">
        <v>24</v>
      </c>
      <c r="C28" s="20">
        <v>0.5</v>
      </c>
      <c r="D28" s="21">
        <v>92000</v>
      </c>
      <c r="E28" s="21">
        <v>6</v>
      </c>
      <c r="F28" s="21"/>
      <c r="G28" s="21">
        <f>C28*D28*E28</f>
        <v>276000</v>
      </c>
      <c r="H28" s="21">
        <v>1</v>
      </c>
      <c r="I28" s="21"/>
      <c r="J28" s="21">
        <f>C28*D28*H28</f>
        <v>46000</v>
      </c>
      <c r="K28" s="21">
        <v>0</v>
      </c>
      <c r="L28" s="21"/>
      <c r="M28" s="21">
        <f>C28*D28*K28</f>
        <v>0</v>
      </c>
      <c r="N28" s="21">
        <f>M28+J28+G28</f>
        <v>322000</v>
      </c>
      <c r="O28" s="21"/>
      <c r="P28" s="21"/>
      <c r="Q28" s="21">
        <f>N28-P28</f>
        <v>322000</v>
      </c>
      <c r="R28" s="90">
        <f t="shared" si="1"/>
        <v>7</v>
      </c>
    </row>
    <row r="29" spans="1:18" s="19" customFormat="1" ht="22.5" customHeight="1">
      <c r="A29" s="7"/>
      <c r="B29" s="11" t="s">
        <v>7</v>
      </c>
      <c r="C29" s="20">
        <v>0.75</v>
      </c>
      <c r="D29" s="21">
        <v>92000</v>
      </c>
      <c r="E29" s="21">
        <v>2</v>
      </c>
      <c r="F29" s="21"/>
      <c r="G29" s="21">
        <f>C29*D29*E29</f>
        <v>138000</v>
      </c>
      <c r="H29" s="21"/>
      <c r="I29" s="21"/>
      <c r="J29" s="21">
        <f>C29*D29*H29</f>
        <v>0</v>
      </c>
      <c r="K29" s="21">
        <v>1</v>
      </c>
      <c r="L29" s="21"/>
      <c r="M29" s="21">
        <f>C29*D29*K29</f>
        <v>69000</v>
      </c>
      <c r="N29" s="21">
        <f>M29+J29+G29</f>
        <v>207000</v>
      </c>
      <c r="O29" s="21"/>
      <c r="P29" s="21"/>
      <c r="Q29" s="21">
        <f>N29-P29</f>
        <v>207000</v>
      </c>
      <c r="R29" s="90">
        <f t="shared" si="1"/>
        <v>3</v>
      </c>
    </row>
    <row r="30" spans="1:18" s="19" customFormat="1" ht="22.5" customHeight="1">
      <c r="A30" s="7"/>
      <c r="B30" s="11" t="s">
        <v>6</v>
      </c>
      <c r="C30" s="20">
        <v>1</v>
      </c>
      <c r="D30" s="21">
        <v>92000</v>
      </c>
      <c r="E30" s="21">
        <v>10</v>
      </c>
      <c r="F30" s="21"/>
      <c r="G30" s="21">
        <f>C30*D30*E30</f>
        <v>920000</v>
      </c>
      <c r="H30" s="21">
        <v>16</v>
      </c>
      <c r="I30" s="21"/>
      <c r="J30" s="21">
        <f>C30*D30*H30</f>
        <v>1472000</v>
      </c>
      <c r="K30" s="21">
        <v>15</v>
      </c>
      <c r="L30" s="21"/>
      <c r="M30" s="21">
        <f>C30*D30*K30</f>
        <v>1380000</v>
      </c>
      <c r="N30" s="21">
        <f>M30+J30+G30</f>
        <v>3772000</v>
      </c>
      <c r="O30" s="21"/>
      <c r="P30" s="21"/>
      <c r="Q30" s="21">
        <f>N30-P30</f>
        <v>3772000</v>
      </c>
      <c r="R30" s="90">
        <f t="shared" si="1"/>
        <v>41</v>
      </c>
    </row>
    <row r="31" spans="1:18" s="19" customFormat="1" ht="22.5" customHeight="1">
      <c r="A31" s="89">
        <v>5</v>
      </c>
      <c r="B31" s="16" t="s">
        <v>668</v>
      </c>
      <c r="C31" s="17"/>
      <c r="D31" s="18"/>
      <c r="E31" s="18">
        <f>SUM(E32:E35)</f>
        <v>21</v>
      </c>
      <c r="F31" s="18">
        <f aca="true" t="shared" si="5" ref="F31:P31">SUM(F32:F35)</f>
        <v>0</v>
      </c>
      <c r="G31" s="18">
        <f t="shared" si="5"/>
        <v>1633000</v>
      </c>
      <c r="H31" s="18">
        <f t="shared" si="5"/>
        <v>20</v>
      </c>
      <c r="I31" s="18">
        <f t="shared" si="5"/>
        <v>0</v>
      </c>
      <c r="J31" s="18">
        <f t="shared" si="5"/>
        <v>1771000</v>
      </c>
      <c r="K31" s="18">
        <f t="shared" si="5"/>
        <v>20</v>
      </c>
      <c r="L31" s="18">
        <f t="shared" si="5"/>
        <v>0</v>
      </c>
      <c r="M31" s="18">
        <f t="shared" si="5"/>
        <v>1794000</v>
      </c>
      <c r="N31" s="18">
        <f t="shared" si="5"/>
        <v>5198000</v>
      </c>
      <c r="O31" s="18">
        <f t="shared" si="5"/>
        <v>0</v>
      </c>
      <c r="P31" s="18">
        <f t="shared" si="5"/>
        <v>103500</v>
      </c>
      <c r="Q31" s="18">
        <f>N31-O31-P31</f>
        <v>5094500</v>
      </c>
      <c r="R31" s="90"/>
    </row>
    <row r="32" spans="1:18" s="19" customFormat="1" ht="22.5" customHeight="1">
      <c r="A32" s="7"/>
      <c r="B32" s="11" t="s">
        <v>25</v>
      </c>
      <c r="C32" s="20">
        <v>0.25</v>
      </c>
      <c r="D32" s="21">
        <v>92000</v>
      </c>
      <c r="E32" s="21">
        <v>1</v>
      </c>
      <c r="F32" s="21"/>
      <c r="G32" s="21">
        <f>C32*D32*E32</f>
        <v>23000</v>
      </c>
      <c r="H32" s="21">
        <v>0</v>
      </c>
      <c r="I32" s="21"/>
      <c r="J32" s="21">
        <f>C32*D32*H32</f>
        <v>0</v>
      </c>
      <c r="K32" s="21"/>
      <c r="L32" s="21"/>
      <c r="M32" s="21">
        <f>C32*D32*K32</f>
        <v>0</v>
      </c>
      <c r="N32" s="21">
        <f>M32+J32+G32</f>
        <v>23000</v>
      </c>
      <c r="O32" s="21"/>
      <c r="P32" s="21">
        <v>11500</v>
      </c>
      <c r="Q32" s="21">
        <f>N32-P32</f>
        <v>11500</v>
      </c>
      <c r="R32" s="90">
        <f t="shared" si="1"/>
        <v>1</v>
      </c>
    </row>
    <row r="33" spans="1:18" s="19" customFormat="1" ht="22.5" customHeight="1">
      <c r="A33" s="7"/>
      <c r="B33" s="11" t="s">
        <v>24</v>
      </c>
      <c r="C33" s="20">
        <v>0.5</v>
      </c>
      <c r="D33" s="21">
        <v>92000</v>
      </c>
      <c r="E33" s="21">
        <v>3</v>
      </c>
      <c r="F33" s="21"/>
      <c r="G33" s="21">
        <f>C33*D33*E33</f>
        <v>138000</v>
      </c>
      <c r="H33" s="21">
        <v>1</v>
      </c>
      <c r="I33" s="21"/>
      <c r="J33" s="21">
        <f>C33*D33*H33</f>
        <v>46000</v>
      </c>
      <c r="K33" s="21"/>
      <c r="L33" s="21"/>
      <c r="M33" s="21">
        <f>C33*D33*K33</f>
        <v>0</v>
      </c>
      <c r="N33" s="21">
        <f>M33+J33+G33</f>
        <v>184000</v>
      </c>
      <c r="O33" s="21"/>
      <c r="P33" s="21"/>
      <c r="Q33" s="21">
        <f>N33-P33</f>
        <v>184000</v>
      </c>
      <c r="R33" s="90">
        <f t="shared" si="1"/>
        <v>4</v>
      </c>
    </row>
    <row r="34" spans="1:18" s="19" customFormat="1" ht="22.5" customHeight="1">
      <c r="A34" s="7"/>
      <c r="B34" s="11" t="s">
        <v>7</v>
      </c>
      <c r="C34" s="20">
        <v>0.75</v>
      </c>
      <c r="D34" s="21">
        <v>92000</v>
      </c>
      <c r="E34" s="21">
        <v>4</v>
      </c>
      <c r="F34" s="21"/>
      <c r="G34" s="21">
        <f>C34*D34*E34</f>
        <v>276000</v>
      </c>
      <c r="H34" s="21">
        <v>1</v>
      </c>
      <c r="I34" s="21"/>
      <c r="J34" s="21">
        <f>C34*D34*H34</f>
        <v>69000</v>
      </c>
      <c r="K34" s="21">
        <v>2</v>
      </c>
      <c r="L34" s="21"/>
      <c r="M34" s="21">
        <f>C34*D34*K34</f>
        <v>138000</v>
      </c>
      <c r="N34" s="21">
        <f>M34+J34+G34</f>
        <v>483000</v>
      </c>
      <c r="O34" s="21"/>
      <c r="P34" s="21"/>
      <c r="Q34" s="21">
        <f>N34-P34</f>
        <v>483000</v>
      </c>
      <c r="R34" s="90">
        <f t="shared" si="1"/>
        <v>7</v>
      </c>
    </row>
    <row r="35" spans="1:18" s="19" customFormat="1" ht="22.5" customHeight="1">
      <c r="A35" s="7"/>
      <c r="B35" s="11" t="s">
        <v>6</v>
      </c>
      <c r="C35" s="20">
        <v>1</v>
      </c>
      <c r="D35" s="21">
        <v>92000</v>
      </c>
      <c r="E35" s="21">
        <v>13</v>
      </c>
      <c r="F35" s="21"/>
      <c r="G35" s="21">
        <f>C35*D35*E35</f>
        <v>1196000</v>
      </c>
      <c r="H35" s="21">
        <v>18</v>
      </c>
      <c r="I35" s="21"/>
      <c r="J35" s="21">
        <f>C35*D35*H35</f>
        <v>1656000</v>
      </c>
      <c r="K35" s="21">
        <v>18</v>
      </c>
      <c r="L35" s="21"/>
      <c r="M35" s="21">
        <f>C35*D35*K35</f>
        <v>1656000</v>
      </c>
      <c r="N35" s="21">
        <f>M35+J35+G35</f>
        <v>4508000</v>
      </c>
      <c r="O35" s="21"/>
      <c r="P35" s="21">
        <v>92000</v>
      </c>
      <c r="Q35" s="21">
        <f>N35-P35</f>
        <v>4416000</v>
      </c>
      <c r="R35" s="90">
        <f t="shared" si="1"/>
        <v>49</v>
      </c>
    </row>
    <row r="36" spans="1:18" s="19" customFormat="1" ht="22.5" customHeight="1">
      <c r="A36" s="15">
        <v>6</v>
      </c>
      <c r="B36" s="16" t="s">
        <v>669</v>
      </c>
      <c r="C36" s="17"/>
      <c r="D36" s="18"/>
      <c r="E36" s="18">
        <f>SUM(E37:E40)</f>
        <v>8</v>
      </c>
      <c r="F36" s="18">
        <f aca="true" t="shared" si="6" ref="F36:Q36">SUM(F37:F40)</f>
        <v>0</v>
      </c>
      <c r="G36" s="18">
        <f t="shared" si="6"/>
        <v>552000</v>
      </c>
      <c r="H36" s="18">
        <f t="shared" si="6"/>
        <v>8</v>
      </c>
      <c r="I36" s="18">
        <f t="shared" si="6"/>
        <v>0</v>
      </c>
      <c r="J36" s="18">
        <f t="shared" si="6"/>
        <v>690000</v>
      </c>
      <c r="K36" s="18">
        <f t="shared" si="6"/>
        <v>7</v>
      </c>
      <c r="L36" s="18">
        <f t="shared" si="6"/>
        <v>0</v>
      </c>
      <c r="M36" s="18">
        <f t="shared" si="6"/>
        <v>644000</v>
      </c>
      <c r="N36" s="18">
        <f t="shared" si="6"/>
        <v>1886000</v>
      </c>
      <c r="O36" s="18">
        <f t="shared" si="6"/>
        <v>0</v>
      </c>
      <c r="P36" s="18">
        <f t="shared" si="6"/>
        <v>0</v>
      </c>
      <c r="Q36" s="18">
        <f t="shared" si="6"/>
        <v>1886000</v>
      </c>
      <c r="R36" s="90"/>
    </row>
    <row r="37" spans="1:18" s="19" customFormat="1" ht="22.5" customHeight="1">
      <c r="A37" s="7"/>
      <c r="B37" s="11" t="s">
        <v>25</v>
      </c>
      <c r="C37" s="20">
        <v>0.25</v>
      </c>
      <c r="D37" s="21">
        <v>92000</v>
      </c>
      <c r="E37" s="21"/>
      <c r="F37" s="21"/>
      <c r="G37" s="21">
        <f>C37*D37*E37</f>
        <v>0</v>
      </c>
      <c r="H37" s="21">
        <v>0</v>
      </c>
      <c r="I37" s="21"/>
      <c r="J37" s="21">
        <f>C37*D37*H37</f>
        <v>0</v>
      </c>
      <c r="K37" s="21"/>
      <c r="L37" s="21"/>
      <c r="M37" s="21">
        <f>C37*D37*K37</f>
        <v>0</v>
      </c>
      <c r="N37" s="21">
        <f>M37+J37+G37</f>
        <v>0</v>
      </c>
      <c r="O37" s="21"/>
      <c r="P37" s="21"/>
      <c r="Q37" s="21">
        <f>N37-P37</f>
        <v>0</v>
      </c>
      <c r="R37" s="90">
        <f t="shared" si="1"/>
        <v>0</v>
      </c>
    </row>
    <row r="38" spans="1:18" s="19" customFormat="1" ht="22.5" customHeight="1">
      <c r="A38" s="7"/>
      <c r="B38" s="11" t="s">
        <v>24</v>
      </c>
      <c r="C38" s="20">
        <v>0.5</v>
      </c>
      <c r="D38" s="21">
        <v>92000</v>
      </c>
      <c r="E38" s="21">
        <v>1</v>
      </c>
      <c r="F38" s="21"/>
      <c r="G38" s="21">
        <f>C38*D38*E38</f>
        <v>46000</v>
      </c>
      <c r="H38" s="21">
        <v>1</v>
      </c>
      <c r="I38" s="21"/>
      <c r="J38" s="21">
        <f>C38*D38*H38</f>
        <v>46000</v>
      </c>
      <c r="K38" s="21"/>
      <c r="L38" s="21"/>
      <c r="M38" s="21">
        <f>C38*D38*K38</f>
        <v>0</v>
      </c>
      <c r="N38" s="21">
        <f>M38+J38+G38</f>
        <v>92000</v>
      </c>
      <c r="O38" s="21"/>
      <c r="P38" s="21"/>
      <c r="Q38" s="21">
        <f>N38-P38</f>
        <v>92000</v>
      </c>
      <c r="R38" s="90">
        <f t="shared" si="1"/>
        <v>2</v>
      </c>
    </row>
    <row r="39" spans="1:18" s="19" customFormat="1" ht="22.5" customHeight="1">
      <c r="A39" s="7"/>
      <c r="B39" s="11" t="s">
        <v>7</v>
      </c>
      <c r="C39" s="20">
        <v>0.75</v>
      </c>
      <c r="D39" s="21">
        <v>92000</v>
      </c>
      <c r="E39" s="21">
        <v>6</v>
      </c>
      <c r="F39" s="21"/>
      <c r="G39" s="21">
        <f>C39*D39*E39</f>
        <v>414000</v>
      </c>
      <c r="H39" s="21">
        <v>0</v>
      </c>
      <c r="I39" s="21"/>
      <c r="J39" s="21">
        <f>C39*D39*H39</f>
        <v>0</v>
      </c>
      <c r="K39" s="21"/>
      <c r="L39" s="21"/>
      <c r="M39" s="21">
        <f>C39*D39*K39</f>
        <v>0</v>
      </c>
      <c r="N39" s="21">
        <f>M39+J39+G39</f>
        <v>414000</v>
      </c>
      <c r="O39" s="21"/>
      <c r="P39" s="21"/>
      <c r="Q39" s="21">
        <f>N39-P39</f>
        <v>414000</v>
      </c>
      <c r="R39" s="90">
        <f t="shared" si="1"/>
        <v>6</v>
      </c>
    </row>
    <row r="40" spans="1:18" s="19" customFormat="1" ht="22.5" customHeight="1">
      <c r="A40" s="7"/>
      <c r="B40" s="11" t="s">
        <v>6</v>
      </c>
      <c r="C40" s="20">
        <v>1</v>
      </c>
      <c r="D40" s="21">
        <v>92000</v>
      </c>
      <c r="E40" s="21">
        <v>1</v>
      </c>
      <c r="F40" s="21"/>
      <c r="G40" s="21">
        <f>C40*D40*E40</f>
        <v>92000</v>
      </c>
      <c r="H40" s="21">
        <v>7</v>
      </c>
      <c r="I40" s="21"/>
      <c r="J40" s="21">
        <f>C40*D40*H40</f>
        <v>644000</v>
      </c>
      <c r="K40" s="21">
        <v>7</v>
      </c>
      <c r="L40" s="21"/>
      <c r="M40" s="21">
        <f>C40*D40*K40</f>
        <v>644000</v>
      </c>
      <c r="N40" s="21">
        <f>M40+J40+G40</f>
        <v>1380000</v>
      </c>
      <c r="O40" s="21"/>
      <c r="P40" s="21"/>
      <c r="Q40" s="21">
        <f>N40-P40</f>
        <v>1380000</v>
      </c>
      <c r="R40" s="90">
        <f t="shared" si="1"/>
        <v>15</v>
      </c>
    </row>
    <row r="41" spans="1:18" s="19" customFormat="1" ht="28.5" customHeight="1">
      <c r="A41" s="15">
        <v>12</v>
      </c>
      <c r="B41" s="16" t="s">
        <v>676</v>
      </c>
      <c r="C41" s="17"/>
      <c r="D41" s="18"/>
      <c r="E41" s="18">
        <f>SUM(E42:E45)</f>
        <v>3</v>
      </c>
      <c r="F41" s="18">
        <f aca="true" t="shared" si="7" ref="F41:M41">SUM(F42:F45)</f>
        <v>0</v>
      </c>
      <c r="G41" s="18">
        <f t="shared" si="7"/>
        <v>253000</v>
      </c>
      <c r="H41" s="18">
        <f t="shared" si="7"/>
        <v>3</v>
      </c>
      <c r="I41" s="18">
        <f t="shared" si="7"/>
        <v>0</v>
      </c>
      <c r="J41" s="18">
        <f t="shared" si="7"/>
        <v>253000</v>
      </c>
      <c r="K41" s="18">
        <f t="shared" si="7"/>
        <v>4</v>
      </c>
      <c r="L41" s="18">
        <f t="shared" si="7"/>
        <v>0</v>
      </c>
      <c r="M41" s="18">
        <f t="shared" si="7"/>
        <v>299000</v>
      </c>
      <c r="N41" s="18">
        <f>SUM(N42:N45)</f>
        <v>805000</v>
      </c>
      <c r="O41" s="18">
        <f>SUM(O42:O45)</f>
        <v>0</v>
      </c>
      <c r="P41" s="18">
        <f>SUM(P42:P45)</f>
        <v>0</v>
      </c>
      <c r="Q41" s="18">
        <f>SUM(Q42:Q45)</f>
        <v>805000</v>
      </c>
      <c r="R41" s="90"/>
    </row>
    <row r="42" spans="1:18" s="19" customFormat="1" ht="22.5" customHeight="1">
      <c r="A42" s="7"/>
      <c r="B42" s="11" t="s">
        <v>25</v>
      </c>
      <c r="C42" s="20">
        <v>0.25</v>
      </c>
      <c r="D42" s="21">
        <v>92000</v>
      </c>
      <c r="E42" s="21"/>
      <c r="F42" s="21">
        <v>0</v>
      </c>
      <c r="G42" s="21">
        <f>C42*D42*E42</f>
        <v>0</v>
      </c>
      <c r="H42" s="21"/>
      <c r="I42" s="21">
        <v>0</v>
      </c>
      <c r="J42" s="21">
        <f>C42*D42*H42</f>
        <v>0</v>
      </c>
      <c r="K42" s="21">
        <v>1</v>
      </c>
      <c r="L42" s="21">
        <v>0</v>
      </c>
      <c r="M42" s="21">
        <f>C42*D42*K42</f>
        <v>23000</v>
      </c>
      <c r="N42" s="21">
        <f>M42+J42+G42</f>
        <v>23000</v>
      </c>
      <c r="O42" s="21"/>
      <c r="P42" s="21"/>
      <c r="Q42" s="21">
        <f>N42-P42</f>
        <v>23000</v>
      </c>
      <c r="R42" s="90">
        <f t="shared" si="1"/>
        <v>1</v>
      </c>
    </row>
    <row r="43" spans="1:18" s="19" customFormat="1" ht="22.5" customHeight="1">
      <c r="A43" s="7"/>
      <c r="B43" s="11" t="s">
        <v>24</v>
      </c>
      <c r="C43" s="20">
        <v>0.5</v>
      </c>
      <c r="D43" s="21">
        <v>92000</v>
      </c>
      <c r="E43" s="21"/>
      <c r="F43" s="21">
        <v>0</v>
      </c>
      <c r="G43" s="21">
        <f>C43*D43*E43</f>
        <v>0</v>
      </c>
      <c r="H43" s="21"/>
      <c r="I43" s="21">
        <v>0</v>
      </c>
      <c r="J43" s="21">
        <f>C43*D43*H43</f>
        <v>0</v>
      </c>
      <c r="K43" s="21"/>
      <c r="L43" s="21"/>
      <c r="M43" s="21">
        <f>C43*D43*K43</f>
        <v>0</v>
      </c>
      <c r="N43" s="21">
        <f>M43+J43+G43</f>
        <v>0</v>
      </c>
      <c r="O43" s="21"/>
      <c r="P43" s="21"/>
      <c r="Q43" s="21">
        <f>N43-P43</f>
        <v>0</v>
      </c>
      <c r="R43" s="90">
        <f t="shared" si="1"/>
        <v>0</v>
      </c>
    </row>
    <row r="44" spans="1:18" s="19" customFormat="1" ht="22.5" customHeight="1">
      <c r="A44" s="7"/>
      <c r="B44" s="11" t="s">
        <v>7</v>
      </c>
      <c r="C44" s="20">
        <v>0.75</v>
      </c>
      <c r="D44" s="21">
        <v>92000</v>
      </c>
      <c r="E44" s="21">
        <v>1</v>
      </c>
      <c r="F44" s="21"/>
      <c r="G44" s="21">
        <f>C44*D44*E44</f>
        <v>69000</v>
      </c>
      <c r="H44" s="21">
        <v>1</v>
      </c>
      <c r="I44" s="21">
        <v>0</v>
      </c>
      <c r="J44" s="21">
        <f>C44*D44*H44</f>
        <v>69000</v>
      </c>
      <c r="K44" s="21"/>
      <c r="L44" s="21"/>
      <c r="M44" s="21">
        <f>C44*D44*K44</f>
        <v>0</v>
      </c>
      <c r="N44" s="21">
        <f>M44+J44+G44</f>
        <v>138000</v>
      </c>
      <c r="O44" s="21"/>
      <c r="P44" s="21"/>
      <c r="Q44" s="21">
        <f>N44-P44</f>
        <v>138000</v>
      </c>
      <c r="R44" s="90">
        <f t="shared" si="1"/>
        <v>2</v>
      </c>
    </row>
    <row r="45" spans="1:18" s="19" customFormat="1" ht="22.5" customHeight="1">
      <c r="A45" s="7"/>
      <c r="B45" s="11" t="s">
        <v>6</v>
      </c>
      <c r="C45" s="20">
        <v>1</v>
      </c>
      <c r="D45" s="21">
        <v>92000</v>
      </c>
      <c r="E45" s="21">
        <v>2</v>
      </c>
      <c r="F45" s="21"/>
      <c r="G45" s="21">
        <f>C45*D45*E45</f>
        <v>184000</v>
      </c>
      <c r="H45" s="21">
        <v>2</v>
      </c>
      <c r="I45" s="21"/>
      <c r="J45" s="21">
        <f>C45*D45*H45</f>
        <v>184000</v>
      </c>
      <c r="K45" s="21">
        <v>3</v>
      </c>
      <c r="L45" s="21"/>
      <c r="M45" s="21">
        <f>C45*D45*K45</f>
        <v>276000</v>
      </c>
      <c r="N45" s="21">
        <f>M45+J45+G45</f>
        <v>644000</v>
      </c>
      <c r="O45" s="21"/>
      <c r="P45" s="21"/>
      <c r="Q45" s="21">
        <f>N45-P45</f>
        <v>644000</v>
      </c>
      <c r="R45" s="90">
        <f t="shared" si="1"/>
        <v>7</v>
      </c>
    </row>
    <row r="46" spans="1:17" s="19" customFormat="1" ht="22.5" customHeight="1">
      <c r="A46" s="15">
        <v>7</v>
      </c>
      <c r="B46" s="16" t="s">
        <v>53</v>
      </c>
      <c r="C46" s="17"/>
      <c r="D46" s="18"/>
      <c r="E46" s="18">
        <f>SUM(E47:E50)</f>
        <v>0</v>
      </c>
      <c r="F46" s="18">
        <f aca="true" t="shared" si="8" ref="F46:Q46">SUM(F47:F50)</f>
        <v>24</v>
      </c>
      <c r="G46" s="18">
        <f t="shared" si="8"/>
        <v>1700000</v>
      </c>
      <c r="H46" s="18">
        <f t="shared" si="8"/>
        <v>0</v>
      </c>
      <c r="I46" s="18">
        <f t="shared" si="8"/>
        <v>24</v>
      </c>
      <c r="J46" s="18">
        <f t="shared" si="8"/>
        <v>1955000</v>
      </c>
      <c r="K46" s="18">
        <f t="shared" si="8"/>
        <v>0</v>
      </c>
      <c r="L46" s="18">
        <f t="shared" si="8"/>
        <v>24</v>
      </c>
      <c r="M46" s="18">
        <f t="shared" si="8"/>
        <v>2040000</v>
      </c>
      <c r="N46" s="18">
        <f>SUM(N47:N50)</f>
        <v>5695000</v>
      </c>
      <c r="O46" s="18">
        <f t="shared" si="8"/>
        <v>116875</v>
      </c>
      <c r="P46" s="18">
        <f t="shared" si="8"/>
        <v>0</v>
      </c>
      <c r="Q46" s="18">
        <f t="shared" si="8"/>
        <v>5695000</v>
      </c>
    </row>
    <row r="47" spans="1:18" s="19" customFormat="1" ht="22.5" customHeight="1">
      <c r="A47" s="7"/>
      <c r="B47" s="11" t="s">
        <v>25</v>
      </c>
      <c r="C47" s="20">
        <v>0.25</v>
      </c>
      <c r="D47" s="21">
        <v>85000</v>
      </c>
      <c r="E47" s="21"/>
      <c r="F47" s="21">
        <v>0</v>
      </c>
      <c r="G47" s="21">
        <f>C47*D47*F47</f>
        <v>0</v>
      </c>
      <c r="H47" s="21"/>
      <c r="I47" s="21">
        <v>0</v>
      </c>
      <c r="J47" s="21">
        <f>C47*D47*I47</f>
        <v>0</v>
      </c>
      <c r="K47" s="21"/>
      <c r="L47" s="21">
        <v>0</v>
      </c>
      <c r="M47" s="21">
        <f>C47*D47*L47</f>
        <v>0</v>
      </c>
      <c r="N47" s="21">
        <f>M47+J47+G47</f>
        <v>0</v>
      </c>
      <c r="O47" s="21"/>
      <c r="P47" s="21"/>
      <c r="Q47" s="21">
        <f>N47-P47</f>
        <v>0</v>
      </c>
      <c r="R47" s="91">
        <f>F47+I47+L47</f>
        <v>0</v>
      </c>
    </row>
    <row r="48" spans="1:18" s="19" customFormat="1" ht="22.5" customHeight="1">
      <c r="A48" s="7"/>
      <c r="B48" s="11" t="s">
        <v>24</v>
      </c>
      <c r="C48" s="20">
        <v>0.5</v>
      </c>
      <c r="D48" s="21">
        <v>85000</v>
      </c>
      <c r="E48" s="21"/>
      <c r="F48" s="21">
        <v>3</v>
      </c>
      <c r="G48" s="21">
        <f>C48*D48*F48</f>
        <v>127500</v>
      </c>
      <c r="H48" s="21"/>
      <c r="I48" s="21">
        <v>0</v>
      </c>
      <c r="J48" s="21">
        <f>C48*D48*I48</f>
        <v>0</v>
      </c>
      <c r="K48" s="21"/>
      <c r="L48" s="21"/>
      <c r="M48" s="21">
        <f>C48*D48*L48</f>
        <v>0</v>
      </c>
      <c r="N48" s="21">
        <f>M48+J48+G48</f>
        <v>127500</v>
      </c>
      <c r="O48" s="21"/>
      <c r="P48" s="21"/>
      <c r="Q48" s="21">
        <f>N48-P48</f>
        <v>127500</v>
      </c>
      <c r="R48" s="91">
        <f>F48+I48+L48</f>
        <v>3</v>
      </c>
    </row>
    <row r="49" spans="1:18" s="19" customFormat="1" ht="22.5" customHeight="1">
      <c r="A49" s="7"/>
      <c r="B49" s="11" t="s">
        <v>7</v>
      </c>
      <c r="C49" s="20">
        <v>0.75</v>
      </c>
      <c r="D49" s="21">
        <v>85000</v>
      </c>
      <c r="E49" s="21"/>
      <c r="F49" s="21">
        <v>10</v>
      </c>
      <c r="G49" s="21">
        <f>C49*D49*F49</f>
        <v>637500</v>
      </c>
      <c r="H49" s="21"/>
      <c r="I49" s="21">
        <v>4</v>
      </c>
      <c r="J49" s="21">
        <f>C49*D49*I49</f>
        <v>255000</v>
      </c>
      <c r="K49" s="21"/>
      <c r="L49" s="21"/>
      <c r="M49" s="21">
        <f>C49*D49*L49</f>
        <v>0</v>
      </c>
      <c r="N49" s="21">
        <f>M49+J49+G49</f>
        <v>892500</v>
      </c>
      <c r="O49" s="21">
        <f>63750/2</f>
        <v>31875</v>
      </c>
      <c r="P49" s="21"/>
      <c r="Q49" s="21">
        <f>N49-P49</f>
        <v>892500</v>
      </c>
      <c r="R49" s="91">
        <f>F49+I49+L49</f>
        <v>14</v>
      </c>
    </row>
    <row r="50" spans="1:18" s="19" customFormat="1" ht="22.5" customHeight="1">
      <c r="A50" s="7"/>
      <c r="B50" s="11" t="s">
        <v>6</v>
      </c>
      <c r="C50" s="20">
        <v>1</v>
      </c>
      <c r="D50" s="21">
        <v>85000</v>
      </c>
      <c r="E50" s="21"/>
      <c r="F50" s="21">
        <v>11</v>
      </c>
      <c r="G50" s="21">
        <f>C50*D50*F50</f>
        <v>935000</v>
      </c>
      <c r="H50" s="21"/>
      <c r="I50" s="21">
        <v>20</v>
      </c>
      <c r="J50" s="21">
        <f>C50*D50*I50</f>
        <v>1700000</v>
      </c>
      <c r="K50" s="21"/>
      <c r="L50" s="21">
        <v>24</v>
      </c>
      <c r="M50" s="21">
        <f>C50*D50*L50</f>
        <v>2040000</v>
      </c>
      <c r="N50" s="21">
        <f>M50+J50+G50</f>
        <v>4675000</v>
      </c>
      <c r="O50" s="21">
        <v>85000</v>
      </c>
      <c r="P50" s="21"/>
      <c r="Q50" s="21">
        <f>N50-P50</f>
        <v>4675000</v>
      </c>
      <c r="R50" s="91">
        <f>F50+I50+L50</f>
        <v>55</v>
      </c>
    </row>
    <row r="51" spans="1:17" s="19" customFormat="1" ht="22.5" customHeight="1">
      <c r="A51" s="15">
        <v>8</v>
      </c>
      <c r="B51" s="16" t="s">
        <v>54</v>
      </c>
      <c r="C51" s="17"/>
      <c r="D51" s="18"/>
      <c r="E51" s="18">
        <f>SUM(E52:E55)</f>
        <v>0</v>
      </c>
      <c r="F51" s="18">
        <f aca="true" t="shared" si="9" ref="F51:M51">SUM(F52:F55)</f>
        <v>30</v>
      </c>
      <c r="G51" s="18">
        <f t="shared" si="9"/>
        <v>2316250</v>
      </c>
      <c r="H51" s="18">
        <f t="shared" si="9"/>
        <v>0</v>
      </c>
      <c r="I51" s="18">
        <f t="shared" si="9"/>
        <v>30</v>
      </c>
      <c r="J51" s="18">
        <f t="shared" si="9"/>
        <v>2380000</v>
      </c>
      <c r="K51" s="18">
        <f t="shared" si="9"/>
        <v>0</v>
      </c>
      <c r="L51" s="18">
        <f t="shared" si="9"/>
        <v>30</v>
      </c>
      <c r="M51" s="18">
        <f t="shared" si="9"/>
        <v>2401250</v>
      </c>
      <c r="N51" s="18">
        <f>SUM(N52:N55)</f>
        <v>7097500</v>
      </c>
      <c r="O51" s="18">
        <f>SUM(O52:O55)</f>
        <v>0</v>
      </c>
      <c r="P51" s="18">
        <f>SUM(P52:P55)</f>
        <v>0</v>
      </c>
      <c r="Q51" s="18">
        <f>SUM(Q52:Q55)</f>
        <v>7097500</v>
      </c>
    </row>
    <row r="52" spans="1:17" s="19" customFormat="1" ht="22.5" customHeight="1">
      <c r="A52" s="7"/>
      <c r="B52" s="11" t="s">
        <v>25</v>
      </c>
      <c r="C52" s="20">
        <v>0.25</v>
      </c>
      <c r="D52" s="21">
        <v>85000</v>
      </c>
      <c r="E52" s="21"/>
      <c r="F52" s="21">
        <v>0</v>
      </c>
      <c r="G52" s="21">
        <f>C52*D52*F52</f>
        <v>0</v>
      </c>
      <c r="H52" s="21"/>
      <c r="I52" s="21"/>
      <c r="J52" s="21">
        <f>C52*D52*I52</f>
        <v>0</v>
      </c>
      <c r="K52" s="21"/>
      <c r="L52" s="21"/>
      <c r="M52" s="21">
        <f>C52*D52*L52</f>
        <v>0</v>
      </c>
      <c r="N52" s="21">
        <f>M52+J52+G52</f>
        <v>0</v>
      </c>
      <c r="O52" s="21"/>
      <c r="P52" s="21"/>
      <c r="Q52" s="21">
        <f>N52-P52</f>
        <v>0</v>
      </c>
    </row>
    <row r="53" spans="1:17" s="19" customFormat="1" ht="22.5" customHeight="1">
      <c r="A53" s="7"/>
      <c r="B53" s="11" t="s">
        <v>24</v>
      </c>
      <c r="C53" s="20">
        <v>0.5</v>
      </c>
      <c r="D53" s="21">
        <v>85000</v>
      </c>
      <c r="E53" s="21"/>
      <c r="F53" s="21">
        <v>0</v>
      </c>
      <c r="G53" s="21">
        <f>C53*D53*F53</f>
        <v>0</v>
      </c>
      <c r="H53" s="21"/>
      <c r="I53" s="21"/>
      <c r="J53" s="21">
        <f>C53*D53*I53</f>
        <v>0</v>
      </c>
      <c r="K53" s="21"/>
      <c r="L53" s="21"/>
      <c r="M53" s="21">
        <f>C53*D53*L53</f>
        <v>0</v>
      </c>
      <c r="N53" s="21">
        <f>M53+J53+G53</f>
        <v>0</v>
      </c>
      <c r="O53" s="21"/>
      <c r="P53" s="21"/>
      <c r="Q53" s="21">
        <f>N53-P53</f>
        <v>0</v>
      </c>
    </row>
    <row r="54" spans="1:17" s="19" customFormat="1" ht="22.5" customHeight="1">
      <c r="A54" s="7"/>
      <c r="B54" s="11" t="s">
        <v>7</v>
      </c>
      <c r="C54" s="20">
        <v>0.75</v>
      </c>
      <c r="D54" s="21">
        <v>85000</v>
      </c>
      <c r="E54" s="21"/>
      <c r="F54" s="21">
        <v>11</v>
      </c>
      <c r="G54" s="21">
        <f>C54*D54*F54</f>
        <v>701250</v>
      </c>
      <c r="H54" s="21"/>
      <c r="I54" s="21">
        <v>8</v>
      </c>
      <c r="J54" s="21">
        <f>C54*D54*I54</f>
        <v>510000</v>
      </c>
      <c r="K54" s="21"/>
      <c r="L54" s="21">
        <v>7</v>
      </c>
      <c r="M54" s="21">
        <f>C54*D54*L54</f>
        <v>446250</v>
      </c>
      <c r="N54" s="21">
        <f>M54+J54+G54</f>
        <v>1657500</v>
      </c>
      <c r="O54" s="21"/>
      <c r="P54" s="21"/>
      <c r="Q54" s="21">
        <f>N54-P54</f>
        <v>1657500</v>
      </c>
    </row>
    <row r="55" spans="1:17" s="19" customFormat="1" ht="22.5" customHeight="1">
      <c r="A55" s="7"/>
      <c r="B55" s="11" t="s">
        <v>6</v>
      </c>
      <c r="C55" s="20">
        <v>1</v>
      </c>
      <c r="D55" s="21">
        <v>85000</v>
      </c>
      <c r="E55" s="21"/>
      <c r="F55" s="21">
        <v>19</v>
      </c>
      <c r="G55" s="21">
        <f>C55*D55*F55</f>
        <v>1615000</v>
      </c>
      <c r="H55" s="21"/>
      <c r="I55" s="21">
        <v>22</v>
      </c>
      <c r="J55" s="21">
        <f>C55*D55*I55</f>
        <v>1870000</v>
      </c>
      <c r="K55" s="21"/>
      <c r="L55" s="21">
        <v>23</v>
      </c>
      <c r="M55" s="21">
        <f>C55*D55*L55</f>
        <v>1955000</v>
      </c>
      <c r="N55" s="21">
        <f>M55+J55+G55</f>
        <v>5440000</v>
      </c>
      <c r="O55" s="21"/>
      <c r="P55" s="21"/>
      <c r="Q55" s="21">
        <f>N55-P55</f>
        <v>5440000</v>
      </c>
    </row>
    <row r="56" spans="1:17" s="19" customFormat="1" ht="22.5" customHeight="1">
      <c r="A56" s="15">
        <v>9</v>
      </c>
      <c r="B56" s="16" t="s">
        <v>55</v>
      </c>
      <c r="C56" s="17"/>
      <c r="D56" s="18"/>
      <c r="E56" s="18">
        <f>SUM(E57:E60)</f>
        <v>0</v>
      </c>
      <c r="F56" s="18">
        <f aca="true" t="shared" si="10" ref="F56:M56">SUM(F57:F60)</f>
        <v>30</v>
      </c>
      <c r="G56" s="18">
        <f t="shared" si="10"/>
        <v>2401250</v>
      </c>
      <c r="H56" s="18">
        <f t="shared" si="10"/>
        <v>0</v>
      </c>
      <c r="I56" s="18">
        <f t="shared" si="10"/>
        <v>30</v>
      </c>
      <c r="J56" s="18">
        <f t="shared" si="10"/>
        <v>2486250</v>
      </c>
      <c r="K56" s="18">
        <f t="shared" si="10"/>
        <v>0</v>
      </c>
      <c r="L56" s="18">
        <f t="shared" si="10"/>
        <v>30</v>
      </c>
      <c r="M56" s="18">
        <f t="shared" si="10"/>
        <v>2337500</v>
      </c>
      <c r="N56" s="18">
        <f>SUM(N57:N60)</f>
        <v>7225000</v>
      </c>
      <c r="O56" s="18">
        <f>SUM(O57:O60)</f>
        <v>233750</v>
      </c>
      <c r="P56" s="18">
        <f>SUM(P57:P60)</f>
        <v>0</v>
      </c>
      <c r="Q56" s="18">
        <f>N56-O56-P56</f>
        <v>6991250</v>
      </c>
    </row>
    <row r="57" spans="1:17" s="19" customFormat="1" ht="22.5" customHeight="1">
      <c r="A57" s="7"/>
      <c r="B57" s="11" t="s">
        <v>25</v>
      </c>
      <c r="C57" s="20">
        <v>0.25</v>
      </c>
      <c r="D57" s="21">
        <v>85000</v>
      </c>
      <c r="E57" s="21"/>
      <c r="F57" s="21">
        <v>0</v>
      </c>
      <c r="G57" s="21">
        <f>C57*D57*F57</f>
        <v>0</v>
      </c>
      <c r="H57" s="21"/>
      <c r="I57" s="21">
        <v>0</v>
      </c>
      <c r="J57" s="21">
        <f>C57*D57*I57</f>
        <v>0</v>
      </c>
      <c r="K57" s="21"/>
      <c r="L57" s="21">
        <v>2</v>
      </c>
      <c r="M57" s="21">
        <f>C57*D57*L57</f>
        <v>42500</v>
      </c>
      <c r="N57" s="21">
        <f>M57+J57+G57</f>
        <v>42500</v>
      </c>
      <c r="O57" s="21"/>
      <c r="P57" s="21"/>
      <c r="Q57" s="21">
        <f>N57-P57</f>
        <v>42500</v>
      </c>
    </row>
    <row r="58" spans="1:17" s="19" customFormat="1" ht="22.5" customHeight="1">
      <c r="A58" s="7"/>
      <c r="B58" s="11" t="s">
        <v>24</v>
      </c>
      <c r="C58" s="20">
        <v>0.5</v>
      </c>
      <c r="D58" s="21">
        <v>85000</v>
      </c>
      <c r="E58" s="21"/>
      <c r="F58" s="21">
        <v>1</v>
      </c>
      <c r="G58" s="21">
        <f>C58*D58*F58</f>
        <v>42500</v>
      </c>
      <c r="H58" s="21"/>
      <c r="I58" s="21">
        <v>0</v>
      </c>
      <c r="J58" s="21">
        <f>C58*D58*I58</f>
        <v>0</v>
      </c>
      <c r="K58" s="21"/>
      <c r="L58" s="21">
        <v>2</v>
      </c>
      <c r="M58" s="21">
        <f>C58*D58*L58</f>
        <v>85000</v>
      </c>
      <c r="N58" s="21">
        <f>M58+J58+G58</f>
        <v>127500</v>
      </c>
      <c r="O58" s="21"/>
      <c r="P58" s="21"/>
      <c r="Q58" s="21">
        <f>N58-P58</f>
        <v>127500</v>
      </c>
    </row>
    <row r="59" spans="1:17" s="19" customFormat="1" ht="22.5" customHeight="1">
      <c r="A59" s="7"/>
      <c r="B59" s="11" t="s">
        <v>7</v>
      </c>
      <c r="C59" s="20">
        <v>0.75</v>
      </c>
      <c r="D59" s="21">
        <v>85000</v>
      </c>
      <c r="E59" s="21"/>
      <c r="F59" s="21">
        <v>5</v>
      </c>
      <c r="G59" s="21">
        <f>C59*D59*F59</f>
        <v>318750</v>
      </c>
      <c r="H59" s="21"/>
      <c r="I59" s="21">
        <v>3</v>
      </c>
      <c r="J59" s="21">
        <f>C59*D59*I59</f>
        <v>191250</v>
      </c>
      <c r="K59" s="21"/>
      <c r="L59" s="21">
        <v>0</v>
      </c>
      <c r="M59" s="21">
        <f>C59*D59*L59</f>
        <v>0</v>
      </c>
      <c r="N59" s="21">
        <f>M59+J59+G59</f>
        <v>510000</v>
      </c>
      <c r="O59" s="21">
        <v>63750</v>
      </c>
      <c r="P59" s="21"/>
      <c r="Q59" s="21">
        <f>N59-P59</f>
        <v>510000</v>
      </c>
    </row>
    <row r="60" spans="1:17" s="19" customFormat="1" ht="22.5" customHeight="1">
      <c r="A60" s="7"/>
      <c r="B60" s="11" t="s">
        <v>6</v>
      </c>
      <c r="C60" s="20">
        <v>1</v>
      </c>
      <c r="D60" s="21">
        <v>85000</v>
      </c>
      <c r="E60" s="21"/>
      <c r="F60" s="21">
        <v>24</v>
      </c>
      <c r="G60" s="21">
        <f>C60*D60*F60</f>
        <v>2040000</v>
      </c>
      <c r="H60" s="21"/>
      <c r="I60" s="21">
        <v>27</v>
      </c>
      <c r="J60" s="21">
        <f>C60*D60*I60</f>
        <v>2295000</v>
      </c>
      <c r="K60" s="21"/>
      <c r="L60" s="21">
        <v>26</v>
      </c>
      <c r="M60" s="21">
        <f>C60*D60*L60</f>
        <v>2210000</v>
      </c>
      <c r="N60" s="21">
        <f>M60+J60+G60</f>
        <v>6545000</v>
      </c>
      <c r="O60" s="21">
        <v>170000</v>
      </c>
      <c r="P60" s="21"/>
      <c r="Q60" s="21">
        <f>N60-P60</f>
        <v>6545000</v>
      </c>
    </row>
    <row r="61" spans="1:17" s="19" customFormat="1" ht="22.5" customHeight="1">
      <c r="A61" s="15">
        <v>10</v>
      </c>
      <c r="B61" s="16" t="s">
        <v>56</v>
      </c>
      <c r="C61" s="17"/>
      <c r="D61" s="18"/>
      <c r="E61" s="18">
        <f>SUM(E62:E65)</f>
        <v>0</v>
      </c>
      <c r="F61" s="18">
        <f aca="true" t="shared" si="11" ref="F61:M61">SUM(F62:F65)</f>
        <v>28</v>
      </c>
      <c r="G61" s="18">
        <f t="shared" si="11"/>
        <v>2146250</v>
      </c>
      <c r="H61" s="18">
        <f t="shared" si="11"/>
        <v>0</v>
      </c>
      <c r="I61" s="18">
        <f t="shared" si="11"/>
        <v>29</v>
      </c>
      <c r="J61" s="18">
        <f t="shared" si="11"/>
        <v>2295000</v>
      </c>
      <c r="K61" s="18">
        <f t="shared" si="11"/>
        <v>0</v>
      </c>
      <c r="L61" s="18">
        <f t="shared" si="11"/>
        <v>29</v>
      </c>
      <c r="M61" s="18">
        <f t="shared" si="11"/>
        <v>2316250</v>
      </c>
      <c r="N61" s="18">
        <f>SUM(N62:N65)</f>
        <v>6757500</v>
      </c>
      <c r="O61" s="18">
        <f>SUM(O62:O65)</f>
        <v>0</v>
      </c>
      <c r="P61" s="18">
        <f>SUM(P62:P65)</f>
        <v>0</v>
      </c>
      <c r="Q61" s="18">
        <f>SUM(Q62:Q65)</f>
        <v>6757500</v>
      </c>
    </row>
    <row r="62" spans="1:17" s="19" customFormat="1" ht="22.5" customHeight="1">
      <c r="A62" s="7"/>
      <c r="B62" s="11" t="s">
        <v>25</v>
      </c>
      <c r="C62" s="20">
        <v>0.25</v>
      </c>
      <c r="D62" s="21">
        <v>85000</v>
      </c>
      <c r="E62" s="21"/>
      <c r="F62" s="21">
        <v>1</v>
      </c>
      <c r="G62" s="21">
        <f>C62*D62*F62</f>
        <v>21250</v>
      </c>
      <c r="H62" s="21"/>
      <c r="I62" s="21">
        <v>0</v>
      </c>
      <c r="J62" s="21">
        <f>C62*D62*I62</f>
        <v>0</v>
      </c>
      <c r="K62" s="21"/>
      <c r="L62" s="21"/>
      <c r="M62" s="21">
        <f>C62*D62*L62</f>
        <v>0</v>
      </c>
      <c r="N62" s="21">
        <f>M62+J62+G62</f>
        <v>21250</v>
      </c>
      <c r="O62" s="21"/>
      <c r="P62" s="21"/>
      <c r="Q62" s="21">
        <f>N62-P62</f>
        <v>21250</v>
      </c>
    </row>
    <row r="63" spans="1:17" s="19" customFormat="1" ht="22.5" customHeight="1">
      <c r="A63" s="7"/>
      <c r="B63" s="11" t="s">
        <v>24</v>
      </c>
      <c r="C63" s="20">
        <v>0.5</v>
      </c>
      <c r="D63" s="21">
        <v>85000</v>
      </c>
      <c r="E63" s="21"/>
      <c r="F63" s="21">
        <v>2</v>
      </c>
      <c r="G63" s="21">
        <f>C63*D63*F63</f>
        <v>85000</v>
      </c>
      <c r="H63" s="21"/>
      <c r="I63" s="21">
        <v>1</v>
      </c>
      <c r="J63" s="21">
        <f>C63*D63*I63</f>
        <v>42500</v>
      </c>
      <c r="K63" s="21"/>
      <c r="L63" s="21">
        <v>2</v>
      </c>
      <c r="M63" s="21">
        <f>C63*D63*L63</f>
        <v>85000</v>
      </c>
      <c r="N63" s="21">
        <f>M63+J63+G63</f>
        <v>212500</v>
      </c>
      <c r="O63" s="21"/>
      <c r="P63" s="21"/>
      <c r="Q63" s="21">
        <f>N63-P63</f>
        <v>212500</v>
      </c>
    </row>
    <row r="64" spans="1:17" s="19" customFormat="1" ht="22.5" customHeight="1">
      <c r="A64" s="7"/>
      <c r="B64" s="11" t="s">
        <v>7</v>
      </c>
      <c r="C64" s="20">
        <v>0.75</v>
      </c>
      <c r="D64" s="21">
        <v>85000</v>
      </c>
      <c r="E64" s="21"/>
      <c r="F64" s="21">
        <v>4</v>
      </c>
      <c r="G64" s="21">
        <f>C64*D64*F64</f>
        <v>255000</v>
      </c>
      <c r="H64" s="21"/>
      <c r="I64" s="21">
        <v>6</v>
      </c>
      <c r="J64" s="21">
        <f>C64*D64*I64</f>
        <v>382500</v>
      </c>
      <c r="K64" s="21"/>
      <c r="L64" s="21">
        <v>3</v>
      </c>
      <c r="M64" s="21">
        <f>C64*D64*L64</f>
        <v>191250</v>
      </c>
      <c r="N64" s="21">
        <f>M64+J64+G64</f>
        <v>828750</v>
      </c>
      <c r="O64" s="21"/>
      <c r="P64" s="21"/>
      <c r="Q64" s="21">
        <f>N64-P64</f>
        <v>828750</v>
      </c>
    </row>
    <row r="65" spans="1:17" s="19" customFormat="1" ht="22.5" customHeight="1">
      <c r="A65" s="7"/>
      <c r="B65" s="11" t="s">
        <v>6</v>
      </c>
      <c r="C65" s="20">
        <v>1</v>
      </c>
      <c r="D65" s="21">
        <v>85000</v>
      </c>
      <c r="E65" s="21"/>
      <c r="F65" s="21">
        <v>21</v>
      </c>
      <c r="G65" s="21">
        <f>C65*D65*F65</f>
        <v>1785000</v>
      </c>
      <c r="H65" s="21"/>
      <c r="I65" s="21">
        <v>22</v>
      </c>
      <c r="J65" s="21">
        <f>C65*D65*I65</f>
        <v>1870000</v>
      </c>
      <c r="K65" s="21"/>
      <c r="L65" s="21">
        <v>24</v>
      </c>
      <c r="M65" s="21">
        <f>C65*D65*L65</f>
        <v>2040000</v>
      </c>
      <c r="N65" s="21">
        <f>M65+J65+G65</f>
        <v>5695000</v>
      </c>
      <c r="O65" s="21"/>
      <c r="P65" s="21"/>
      <c r="Q65" s="21">
        <f>N65-P65</f>
        <v>5695000</v>
      </c>
    </row>
    <row r="66" spans="1:17" s="19" customFormat="1" ht="22.5" customHeight="1">
      <c r="A66" s="15">
        <v>11</v>
      </c>
      <c r="B66" s="16" t="s">
        <v>57</v>
      </c>
      <c r="C66" s="17"/>
      <c r="D66" s="18"/>
      <c r="E66" s="18">
        <f>SUM(E67:E70)</f>
        <v>0</v>
      </c>
      <c r="F66" s="18">
        <f aca="true" t="shared" si="12" ref="F66:M66">SUM(F67:F70)</f>
        <v>25</v>
      </c>
      <c r="G66" s="18">
        <f t="shared" si="12"/>
        <v>1933750</v>
      </c>
      <c r="H66" s="18">
        <f t="shared" si="12"/>
        <v>0</v>
      </c>
      <c r="I66" s="18">
        <f t="shared" si="12"/>
        <v>24</v>
      </c>
      <c r="J66" s="18">
        <f t="shared" si="12"/>
        <v>1933750</v>
      </c>
      <c r="K66" s="18">
        <f t="shared" si="12"/>
        <v>0</v>
      </c>
      <c r="L66" s="18">
        <f t="shared" si="12"/>
        <v>24</v>
      </c>
      <c r="M66" s="18">
        <f t="shared" si="12"/>
        <v>1976250</v>
      </c>
      <c r="N66" s="18">
        <f>SUM(N67:N70)</f>
        <v>5843750</v>
      </c>
      <c r="O66" s="18">
        <f>SUM(O67:O70)</f>
        <v>0</v>
      </c>
      <c r="P66" s="18">
        <f>SUM(P67:P70)</f>
        <v>0</v>
      </c>
      <c r="Q66" s="18">
        <f>SUM(Q67:Q70)</f>
        <v>5843750</v>
      </c>
    </row>
    <row r="67" spans="1:17" s="19" customFormat="1" ht="22.5" customHeight="1">
      <c r="A67" s="7"/>
      <c r="B67" s="11" t="s">
        <v>25</v>
      </c>
      <c r="C67" s="20">
        <v>0.25</v>
      </c>
      <c r="D67" s="21">
        <v>85000</v>
      </c>
      <c r="E67" s="21"/>
      <c r="F67" s="21">
        <v>1</v>
      </c>
      <c r="G67" s="21">
        <f>C67*D67*F67</f>
        <v>21250</v>
      </c>
      <c r="H67" s="21"/>
      <c r="I67" s="21">
        <v>1</v>
      </c>
      <c r="J67" s="21">
        <f>C67*D67*I67</f>
        <v>21250</v>
      </c>
      <c r="K67" s="21"/>
      <c r="L67" s="21"/>
      <c r="M67" s="21">
        <f>C67*D67*L67</f>
        <v>0</v>
      </c>
      <c r="N67" s="21">
        <f>M67+J67+G67</f>
        <v>42500</v>
      </c>
      <c r="O67" s="21"/>
      <c r="P67" s="21"/>
      <c r="Q67" s="21">
        <f>N67-P67</f>
        <v>42500</v>
      </c>
    </row>
    <row r="68" spans="1:17" s="19" customFormat="1" ht="22.5" customHeight="1">
      <c r="A68" s="7"/>
      <c r="B68" s="11" t="s">
        <v>24</v>
      </c>
      <c r="C68" s="20">
        <v>0.5</v>
      </c>
      <c r="D68" s="21">
        <v>85000</v>
      </c>
      <c r="E68" s="21"/>
      <c r="F68" s="21">
        <v>1</v>
      </c>
      <c r="G68" s="21">
        <f>C68*D68*F68</f>
        <v>42500</v>
      </c>
      <c r="H68" s="21"/>
      <c r="I68" s="21">
        <v>0</v>
      </c>
      <c r="J68" s="21">
        <f>C68*D68*I68</f>
        <v>0</v>
      </c>
      <c r="K68" s="21"/>
      <c r="L68" s="21">
        <v>1</v>
      </c>
      <c r="M68" s="21">
        <f>C68*D68*L68</f>
        <v>42500</v>
      </c>
      <c r="N68" s="21">
        <f>M68+J68+G68</f>
        <v>85000</v>
      </c>
      <c r="O68" s="21"/>
      <c r="P68" s="21"/>
      <c r="Q68" s="21">
        <f>N68-P68</f>
        <v>85000</v>
      </c>
    </row>
    <row r="69" spans="1:17" s="19" customFormat="1" ht="22.5" customHeight="1">
      <c r="A69" s="7"/>
      <c r="B69" s="11" t="s">
        <v>7</v>
      </c>
      <c r="C69" s="20">
        <v>0.75</v>
      </c>
      <c r="D69" s="21">
        <v>85000</v>
      </c>
      <c r="E69" s="21"/>
      <c r="F69" s="21">
        <v>4</v>
      </c>
      <c r="G69" s="21">
        <f>C69*D69*F69</f>
        <v>255000</v>
      </c>
      <c r="H69" s="21"/>
      <c r="I69" s="21">
        <v>2</v>
      </c>
      <c r="J69" s="21">
        <f>C69*D69*I69</f>
        <v>127500</v>
      </c>
      <c r="K69" s="21"/>
      <c r="L69" s="21">
        <v>1</v>
      </c>
      <c r="M69" s="21">
        <f>C69*D69*L69</f>
        <v>63750</v>
      </c>
      <c r="N69" s="21">
        <f>M69+J69+G69</f>
        <v>446250</v>
      </c>
      <c r="O69" s="21"/>
      <c r="P69" s="21"/>
      <c r="Q69" s="21">
        <f>N69-P69</f>
        <v>446250</v>
      </c>
    </row>
    <row r="70" spans="1:17" s="19" customFormat="1" ht="22.5" customHeight="1">
      <c r="A70" s="7"/>
      <c r="B70" s="11" t="s">
        <v>6</v>
      </c>
      <c r="C70" s="20">
        <v>1</v>
      </c>
      <c r="D70" s="21">
        <v>85000</v>
      </c>
      <c r="E70" s="21"/>
      <c r="F70" s="21">
        <v>19</v>
      </c>
      <c r="G70" s="21">
        <f>C70*D70*F70</f>
        <v>1615000</v>
      </c>
      <c r="H70" s="21"/>
      <c r="I70" s="21">
        <v>21</v>
      </c>
      <c r="J70" s="21">
        <f>C70*D70*I70</f>
        <v>1785000</v>
      </c>
      <c r="K70" s="21"/>
      <c r="L70" s="21">
        <v>22</v>
      </c>
      <c r="M70" s="21">
        <f>C70*D70*L70</f>
        <v>1870000</v>
      </c>
      <c r="N70" s="21">
        <f>M70+J70+G70</f>
        <v>5270000</v>
      </c>
      <c r="O70" s="21"/>
      <c r="P70" s="21"/>
      <c r="Q70" s="21">
        <f>N70-P70</f>
        <v>5270000</v>
      </c>
    </row>
    <row r="71" spans="1:17" s="19" customFormat="1" ht="22.5" customHeight="1">
      <c r="A71" s="15">
        <v>12</v>
      </c>
      <c r="B71" s="16" t="s">
        <v>58</v>
      </c>
      <c r="C71" s="17"/>
      <c r="D71" s="18"/>
      <c r="E71" s="18">
        <f>SUM(E72:E75)</f>
        <v>0</v>
      </c>
      <c r="F71" s="18">
        <f aca="true" t="shared" si="13" ref="F71:M71">SUM(F72:F75)</f>
        <v>11</v>
      </c>
      <c r="G71" s="18">
        <f t="shared" si="13"/>
        <v>850000</v>
      </c>
      <c r="H71" s="18">
        <f t="shared" si="13"/>
        <v>0</v>
      </c>
      <c r="I71" s="18">
        <f t="shared" si="13"/>
        <v>11</v>
      </c>
      <c r="J71" s="18">
        <f t="shared" si="13"/>
        <v>935000</v>
      </c>
      <c r="K71" s="18">
        <f t="shared" si="13"/>
        <v>0</v>
      </c>
      <c r="L71" s="18">
        <f t="shared" si="13"/>
        <v>12</v>
      </c>
      <c r="M71" s="18">
        <f t="shared" si="13"/>
        <v>977500</v>
      </c>
      <c r="N71" s="18">
        <f>SUM(N72:N75)</f>
        <v>2762500</v>
      </c>
      <c r="O71" s="18">
        <f>SUM(O72:O75)</f>
        <v>0</v>
      </c>
      <c r="P71" s="18">
        <f>SUM(P72:P75)</f>
        <v>0</v>
      </c>
      <c r="Q71" s="18">
        <f>SUM(Q72:Q75)</f>
        <v>2762500</v>
      </c>
    </row>
    <row r="72" spans="1:17" s="19" customFormat="1" ht="22.5" customHeight="1">
      <c r="A72" s="7"/>
      <c r="B72" s="11" t="s">
        <v>25</v>
      </c>
      <c r="C72" s="20">
        <v>0.25</v>
      </c>
      <c r="D72" s="21">
        <v>85000</v>
      </c>
      <c r="E72" s="21"/>
      <c r="F72" s="21">
        <v>0</v>
      </c>
      <c r="G72" s="21">
        <f>C72*D72*F72</f>
        <v>0</v>
      </c>
      <c r="H72" s="21"/>
      <c r="I72" s="21">
        <v>0</v>
      </c>
      <c r="J72" s="21">
        <f>C72*D72*I72</f>
        <v>0</v>
      </c>
      <c r="K72" s="21"/>
      <c r="L72" s="21">
        <v>0</v>
      </c>
      <c r="M72" s="21">
        <f>C72*D72*L72</f>
        <v>0</v>
      </c>
      <c r="N72" s="21">
        <f>M72+J72+G72</f>
        <v>0</v>
      </c>
      <c r="O72" s="21"/>
      <c r="P72" s="21"/>
      <c r="Q72" s="21">
        <f>N72-P72</f>
        <v>0</v>
      </c>
    </row>
    <row r="73" spans="1:17" s="19" customFormat="1" ht="22.5" customHeight="1">
      <c r="A73" s="7"/>
      <c r="B73" s="11" t="s">
        <v>24</v>
      </c>
      <c r="C73" s="20">
        <v>0.5</v>
      </c>
      <c r="D73" s="21">
        <v>85000</v>
      </c>
      <c r="E73" s="21"/>
      <c r="F73" s="21">
        <v>0</v>
      </c>
      <c r="G73" s="21">
        <f>C73*D73*F73</f>
        <v>0</v>
      </c>
      <c r="H73" s="21"/>
      <c r="I73" s="21">
        <v>0</v>
      </c>
      <c r="J73" s="21">
        <f>C73*D73*I73</f>
        <v>0</v>
      </c>
      <c r="K73" s="21"/>
      <c r="L73" s="21"/>
      <c r="M73" s="21">
        <f>C73*D73*L73</f>
        <v>0</v>
      </c>
      <c r="N73" s="21">
        <f>M73+J73+G73</f>
        <v>0</v>
      </c>
      <c r="O73" s="21"/>
      <c r="P73" s="21"/>
      <c r="Q73" s="21">
        <f>N73-P73</f>
        <v>0</v>
      </c>
    </row>
    <row r="74" spans="1:17" s="19" customFormat="1" ht="22.5" customHeight="1">
      <c r="A74" s="7"/>
      <c r="B74" s="11" t="s">
        <v>7</v>
      </c>
      <c r="C74" s="20">
        <v>0.75</v>
      </c>
      <c r="D74" s="21">
        <v>85000</v>
      </c>
      <c r="E74" s="21"/>
      <c r="F74" s="21">
        <v>4</v>
      </c>
      <c r="G74" s="21">
        <f>C74*D74*F74</f>
        <v>255000</v>
      </c>
      <c r="H74" s="21"/>
      <c r="I74" s="21">
        <v>0</v>
      </c>
      <c r="J74" s="21">
        <f>C74*D74*I74</f>
        <v>0</v>
      </c>
      <c r="K74" s="21"/>
      <c r="L74" s="21">
        <v>2</v>
      </c>
      <c r="M74" s="21">
        <f>C74*D74*L74</f>
        <v>127500</v>
      </c>
      <c r="N74" s="21">
        <f>M74+J74+G74</f>
        <v>382500</v>
      </c>
      <c r="O74" s="21"/>
      <c r="P74" s="21"/>
      <c r="Q74" s="21">
        <f>N74-P74</f>
        <v>382500</v>
      </c>
    </row>
    <row r="75" spans="1:17" s="19" customFormat="1" ht="22.5" customHeight="1">
      <c r="A75" s="7"/>
      <c r="B75" s="11" t="s">
        <v>6</v>
      </c>
      <c r="C75" s="20">
        <v>1</v>
      </c>
      <c r="D75" s="21">
        <v>85000</v>
      </c>
      <c r="E75" s="21"/>
      <c r="F75" s="21">
        <v>7</v>
      </c>
      <c r="G75" s="21">
        <f>C75*D75*F75</f>
        <v>595000</v>
      </c>
      <c r="H75" s="21"/>
      <c r="I75" s="21">
        <v>11</v>
      </c>
      <c r="J75" s="21">
        <f>C75*D75*I75</f>
        <v>935000</v>
      </c>
      <c r="K75" s="21"/>
      <c r="L75" s="21">
        <v>10</v>
      </c>
      <c r="M75" s="21">
        <f>C75*D75*L75</f>
        <v>850000</v>
      </c>
      <c r="N75" s="21">
        <f>M75+J75+G75</f>
        <v>2380000</v>
      </c>
      <c r="O75" s="21"/>
      <c r="P75" s="21"/>
      <c r="Q75" s="21">
        <f>N75-P75</f>
        <v>2380000</v>
      </c>
    </row>
    <row r="76" spans="1:17" s="19" customFormat="1" ht="22.5" customHeight="1">
      <c r="A76" s="15">
        <v>13</v>
      </c>
      <c r="B76" s="16" t="s">
        <v>59</v>
      </c>
      <c r="C76" s="17"/>
      <c r="D76" s="18"/>
      <c r="E76" s="18">
        <f>SUM(E77:E80)</f>
        <v>0</v>
      </c>
      <c r="F76" s="18">
        <f aca="true" t="shared" si="14" ref="F76:M76">SUM(F77:F80)</f>
        <v>18</v>
      </c>
      <c r="G76" s="18">
        <f t="shared" si="14"/>
        <v>1402500</v>
      </c>
      <c r="H76" s="18">
        <f t="shared" si="14"/>
        <v>0</v>
      </c>
      <c r="I76" s="18">
        <f t="shared" si="14"/>
        <v>18</v>
      </c>
      <c r="J76" s="18">
        <f t="shared" si="14"/>
        <v>1445000</v>
      </c>
      <c r="K76" s="18">
        <f t="shared" si="14"/>
        <v>0</v>
      </c>
      <c r="L76" s="18">
        <f t="shared" si="14"/>
        <v>18</v>
      </c>
      <c r="M76" s="18">
        <f t="shared" si="14"/>
        <v>1466250</v>
      </c>
      <c r="N76" s="18">
        <f>SUM(N77:N80)</f>
        <v>4313750</v>
      </c>
      <c r="O76" s="18">
        <f>SUM(O77:O80)</f>
        <v>0</v>
      </c>
      <c r="P76" s="18">
        <f>SUM(P77:P80)</f>
        <v>0</v>
      </c>
      <c r="Q76" s="18">
        <f>SUM(Q77:Q80)</f>
        <v>4313750</v>
      </c>
    </row>
    <row r="77" spans="1:17" s="19" customFormat="1" ht="22.5" customHeight="1">
      <c r="A77" s="7"/>
      <c r="B77" s="11" t="s">
        <v>25</v>
      </c>
      <c r="C77" s="20">
        <v>0.25</v>
      </c>
      <c r="D77" s="21">
        <v>85000</v>
      </c>
      <c r="E77" s="21"/>
      <c r="F77" s="21"/>
      <c r="G77" s="21">
        <f>C77*D77*F77</f>
        <v>0</v>
      </c>
      <c r="H77" s="21"/>
      <c r="I77" s="21"/>
      <c r="J77" s="21">
        <f>C77*D77*I77</f>
        <v>0</v>
      </c>
      <c r="K77" s="21"/>
      <c r="L77" s="21">
        <v>0</v>
      </c>
      <c r="M77" s="21">
        <f>C77*D77*L77</f>
        <v>0</v>
      </c>
      <c r="N77" s="21">
        <f>M77+J77+G77</f>
        <v>0</v>
      </c>
      <c r="O77" s="21"/>
      <c r="P77" s="21"/>
      <c r="Q77" s="21">
        <f>N77-P77</f>
        <v>0</v>
      </c>
    </row>
    <row r="78" spans="1:17" s="19" customFormat="1" ht="22.5" customHeight="1">
      <c r="A78" s="7"/>
      <c r="B78" s="11" t="s">
        <v>24</v>
      </c>
      <c r="C78" s="20">
        <v>0.5</v>
      </c>
      <c r="D78" s="21">
        <v>85000</v>
      </c>
      <c r="E78" s="21"/>
      <c r="F78" s="21"/>
      <c r="G78" s="21">
        <f>C78*D78*F78</f>
        <v>0</v>
      </c>
      <c r="H78" s="21"/>
      <c r="I78" s="21">
        <v>2</v>
      </c>
      <c r="J78" s="21">
        <f>C78*D78*I78</f>
        <v>85000</v>
      </c>
      <c r="K78" s="21"/>
      <c r="L78" s="21"/>
      <c r="M78" s="21">
        <f>C78*D78*L78</f>
        <v>0</v>
      </c>
      <c r="N78" s="21">
        <f>M78+J78+G78</f>
        <v>85000</v>
      </c>
      <c r="O78" s="21"/>
      <c r="P78" s="21"/>
      <c r="Q78" s="21">
        <f>N78-P78</f>
        <v>85000</v>
      </c>
    </row>
    <row r="79" spans="1:17" s="19" customFormat="1" ht="22.5" customHeight="1">
      <c r="A79" s="7"/>
      <c r="B79" s="11" t="s">
        <v>7</v>
      </c>
      <c r="C79" s="20">
        <v>0.75</v>
      </c>
      <c r="D79" s="21">
        <v>85000</v>
      </c>
      <c r="E79" s="21"/>
      <c r="F79" s="21">
        <v>6</v>
      </c>
      <c r="G79" s="21">
        <f>C79*D79*F79</f>
        <v>382500</v>
      </c>
      <c r="H79" s="21"/>
      <c r="I79" s="21">
        <v>0</v>
      </c>
      <c r="J79" s="21">
        <f>C79*D79*I79</f>
        <v>0</v>
      </c>
      <c r="K79" s="21"/>
      <c r="L79" s="21">
        <v>3</v>
      </c>
      <c r="M79" s="21">
        <f>C79*D79*L79</f>
        <v>191250</v>
      </c>
      <c r="N79" s="21">
        <f>M79+J79+G79</f>
        <v>573750</v>
      </c>
      <c r="O79" s="21"/>
      <c r="P79" s="21"/>
      <c r="Q79" s="21">
        <f>N79-P79</f>
        <v>573750</v>
      </c>
    </row>
    <row r="80" spans="1:17" s="19" customFormat="1" ht="22.5" customHeight="1">
      <c r="A80" s="7"/>
      <c r="B80" s="11" t="s">
        <v>6</v>
      </c>
      <c r="C80" s="20">
        <v>1</v>
      </c>
      <c r="D80" s="21">
        <v>85000</v>
      </c>
      <c r="E80" s="21"/>
      <c r="F80" s="21">
        <v>12</v>
      </c>
      <c r="G80" s="21">
        <f>C80*D80*F80</f>
        <v>1020000</v>
      </c>
      <c r="H80" s="21"/>
      <c r="I80" s="21">
        <v>16</v>
      </c>
      <c r="J80" s="21">
        <f>C80*D80*I80</f>
        <v>1360000</v>
      </c>
      <c r="K80" s="21"/>
      <c r="L80" s="21">
        <v>15</v>
      </c>
      <c r="M80" s="21">
        <f>C80*D80*L80</f>
        <v>1275000</v>
      </c>
      <c r="N80" s="21">
        <f>M80+J80+G80</f>
        <v>3655000</v>
      </c>
      <c r="O80" s="21"/>
      <c r="P80" s="21"/>
      <c r="Q80" s="21">
        <f>N80-P80</f>
        <v>3655000</v>
      </c>
    </row>
    <row r="81" spans="1:17" s="19" customFormat="1" ht="22.5" customHeight="1">
      <c r="A81" s="15">
        <v>14</v>
      </c>
      <c r="B81" s="16" t="s">
        <v>60</v>
      </c>
      <c r="C81" s="17"/>
      <c r="D81" s="18"/>
      <c r="E81" s="18">
        <f>SUM(E82:E85)</f>
        <v>0</v>
      </c>
      <c r="F81" s="18">
        <f aca="true" t="shared" si="15" ref="F81:M81">SUM(F82:F85)</f>
        <v>36</v>
      </c>
      <c r="G81" s="18">
        <f t="shared" si="15"/>
        <v>2890000</v>
      </c>
      <c r="H81" s="18">
        <f t="shared" si="15"/>
        <v>0</v>
      </c>
      <c r="I81" s="18">
        <f t="shared" si="15"/>
        <v>36</v>
      </c>
      <c r="J81" s="18">
        <f t="shared" si="15"/>
        <v>3017500</v>
      </c>
      <c r="K81" s="18">
        <f t="shared" si="15"/>
        <v>0</v>
      </c>
      <c r="L81" s="18">
        <f t="shared" si="15"/>
        <v>36</v>
      </c>
      <c r="M81" s="18">
        <f t="shared" si="15"/>
        <v>2953750</v>
      </c>
      <c r="N81" s="18">
        <f>SUM(N82:N85)</f>
        <v>8861250</v>
      </c>
      <c r="O81" s="18">
        <f>SUM(O82:O85)</f>
        <v>212500</v>
      </c>
      <c r="P81" s="18">
        <f>SUM(P82:P85)</f>
        <v>0</v>
      </c>
      <c r="Q81" s="18">
        <f>N81-O81-P81</f>
        <v>8648750</v>
      </c>
    </row>
    <row r="82" spans="1:17" s="19" customFormat="1" ht="22.5" customHeight="1">
      <c r="A82" s="7"/>
      <c r="B82" s="11" t="s">
        <v>25</v>
      </c>
      <c r="C82" s="20">
        <v>0.25</v>
      </c>
      <c r="D82" s="21">
        <v>85000</v>
      </c>
      <c r="E82" s="21"/>
      <c r="F82" s="21">
        <v>0</v>
      </c>
      <c r="G82" s="21">
        <f>C82*D82*F82</f>
        <v>0</v>
      </c>
      <c r="H82" s="21"/>
      <c r="I82" s="21"/>
      <c r="J82" s="21">
        <f>C82*D82*I82</f>
        <v>0</v>
      </c>
      <c r="K82" s="21"/>
      <c r="L82" s="21">
        <v>0</v>
      </c>
      <c r="M82" s="21">
        <f>C82*D82*L82</f>
        <v>0</v>
      </c>
      <c r="N82" s="21">
        <f>M82+J82+G82</f>
        <v>0</v>
      </c>
      <c r="O82" s="21"/>
      <c r="P82" s="21"/>
      <c r="Q82" s="21">
        <f>N82-P82</f>
        <v>0</v>
      </c>
    </row>
    <row r="83" spans="1:17" s="19" customFormat="1" ht="22.5" customHeight="1">
      <c r="A83" s="7"/>
      <c r="B83" s="11" t="s">
        <v>24</v>
      </c>
      <c r="C83" s="20">
        <v>0.5</v>
      </c>
      <c r="D83" s="21">
        <v>85000</v>
      </c>
      <c r="E83" s="21"/>
      <c r="F83" s="21">
        <v>0</v>
      </c>
      <c r="G83" s="21">
        <f>C83*D83*F83</f>
        <v>0</v>
      </c>
      <c r="H83" s="21"/>
      <c r="I83" s="21"/>
      <c r="J83" s="21">
        <f>C83*D83*I83</f>
        <v>0</v>
      </c>
      <c r="K83" s="21"/>
      <c r="L83" s="21">
        <v>1</v>
      </c>
      <c r="M83" s="21">
        <f>C83*D83*L83</f>
        <v>42500</v>
      </c>
      <c r="N83" s="21">
        <f>M83+J83+G83</f>
        <v>42500</v>
      </c>
      <c r="O83" s="21"/>
      <c r="P83" s="21"/>
      <c r="Q83" s="21">
        <f>N83-P83</f>
        <v>42500</v>
      </c>
    </row>
    <row r="84" spans="1:17" s="19" customFormat="1" ht="22.5" customHeight="1">
      <c r="A84" s="7"/>
      <c r="B84" s="11" t="s">
        <v>7</v>
      </c>
      <c r="C84" s="20">
        <v>0.75</v>
      </c>
      <c r="D84" s="21">
        <v>85000</v>
      </c>
      <c r="E84" s="21"/>
      <c r="F84" s="21">
        <v>8</v>
      </c>
      <c r="G84" s="21">
        <f>C84*D84*F84</f>
        <v>510000</v>
      </c>
      <c r="H84" s="21"/>
      <c r="I84" s="21">
        <v>2</v>
      </c>
      <c r="J84" s="21">
        <f>C84*D84*I84</f>
        <v>127500</v>
      </c>
      <c r="K84" s="21"/>
      <c r="L84" s="21">
        <v>3</v>
      </c>
      <c r="M84" s="21">
        <f>C84*D84*L84</f>
        <v>191250</v>
      </c>
      <c r="N84" s="21">
        <f>M84+J84+G84</f>
        <v>828750</v>
      </c>
      <c r="O84" s="21">
        <v>127500</v>
      </c>
      <c r="P84" s="21"/>
      <c r="Q84" s="21">
        <f>N84-P84</f>
        <v>828750</v>
      </c>
    </row>
    <row r="85" spans="1:17" s="19" customFormat="1" ht="22.5" customHeight="1">
      <c r="A85" s="7"/>
      <c r="B85" s="11" t="s">
        <v>6</v>
      </c>
      <c r="C85" s="20">
        <v>1</v>
      </c>
      <c r="D85" s="21">
        <v>85000</v>
      </c>
      <c r="E85" s="21"/>
      <c r="F85" s="21">
        <v>28</v>
      </c>
      <c r="G85" s="21">
        <f>C85*D85*F85</f>
        <v>2380000</v>
      </c>
      <c r="H85" s="21"/>
      <c r="I85" s="21">
        <v>34</v>
      </c>
      <c r="J85" s="21">
        <f>C85*D85*I85</f>
        <v>2890000</v>
      </c>
      <c r="K85" s="21"/>
      <c r="L85" s="21">
        <v>32</v>
      </c>
      <c r="M85" s="21">
        <f>C85*D85*L85</f>
        <v>2720000</v>
      </c>
      <c r="N85" s="21">
        <f>M85+J85+G85</f>
        <v>7990000</v>
      </c>
      <c r="O85" s="21">
        <v>85000</v>
      </c>
      <c r="P85" s="21"/>
      <c r="Q85" s="21">
        <f>N85-P85</f>
        <v>7990000</v>
      </c>
    </row>
    <row r="86" spans="1:17" s="19" customFormat="1" ht="22.5" customHeight="1">
      <c r="A86" s="15">
        <v>15</v>
      </c>
      <c r="B86" s="16" t="s">
        <v>61</v>
      </c>
      <c r="C86" s="17"/>
      <c r="D86" s="18"/>
      <c r="E86" s="18">
        <f>SUM(E87:E90)</f>
        <v>0</v>
      </c>
      <c r="F86" s="18">
        <f aca="true" t="shared" si="16" ref="F86:M86">SUM(F87:F90)</f>
        <v>34</v>
      </c>
      <c r="G86" s="18">
        <f t="shared" si="16"/>
        <v>2613750</v>
      </c>
      <c r="H86" s="18">
        <f t="shared" si="16"/>
        <v>0</v>
      </c>
      <c r="I86" s="18">
        <f t="shared" si="16"/>
        <v>33</v>
      </c>
      <c r="J86" s="18">
        <f t="shared" si="16"/>
        <v>2592500</v>
      </c>
      <c r="K86" s="18">
        <f t="shared" si="16"/>
        <v>0</v>
      </c>
      <c r="L86" s="18">
        <f t="shared" si="16"/>
        <v>34</v>
      </c>
      <c r="M86" s="18">
        <f t="shared" si="16"/>
        <v>2698750</v>
      </c>
      <c r="N86" s="18">
        <f>SUM(N87:N90)</f>
        <v>7905000</v>
      </c>
      <c r="O86" s="18">
        <f>SUM(O87:O90)</f>
        <v>0</v>
      </c>
      <c r="P86" s="18">
        <f>SUM(P87:P90)</f>
        <v>0</v>
      </c>
      <c r="Q86" s="18">
        <f>SUM(Q87:Q90)</f>
        <v>7905000</v>
      </c>
    </row>
    <row r="87" spans="1:17" s="19" customFormat="1" ht="22.5" customHeight="1">
      <c r="A87" s="7"/>
      <c r="B87" s="11" t="s">
        <v>25</v>
      </c>
      <c r="C87" s="20">
        <v>0.25</v>
      </c>
      <c r="D87" s="21">
        <v>85000</v>
      </c>
      <c r="E87" s="21"/>
      <c r="F87" s="21"/>
      <c r="G87" s="21">
        <f>C87*D87*F87</f>
        <v>0</v>
      </c>
      <c r="H87" s="21"/>
      <c r="I87" s="21"/>
      <c r="J87" s="21">
        <f>C87*D87*I87</f>
        <v>0</v>
      </c>
      <c r="K87" s="21"/>
      <c r="L87" s="21">
        <v>0</v>
      </c>
      <c r="M87" s="21">
        <f>C87*D87*L87</f>
        <v>0</v>
      </c>
      <c r="N87" s="21">
        <f>M87+J87+G87</f>
        <v>0</v>
      </c>
      <c r="O87" s="21"/>
      <c r="P87" s="21"/>
      <c r="Q87" s="21">
        <f>N87-P87</f>
        <v>0</v>
      </c>
    </row>
    <row r="88" spans="1:17" s="19" customFormat="1" ht="22.5" customHeight="1">
      <c r="A88" s="7"/>
      <c r="B88" s="11" t="s">
        <v>24</v>
      </c>
      <c r="C88" s="20">
        <v>0.5</v>
      </c>
      <c r="D88" s="21">
        <v>85000</v>
      </c>
      <c r="E88" s="21"/>
      <c r="F88" s="21">
        <v>4</v>
      </c>
      <c r="G88" s="21">
        <f>C88*D88*F88</f>
        <v>170000</v>
      </c>
      <c r="H88" s="21"/>
      <c r="I88" s="21">
        <v>1</v>
      </c>
      <c r="J88" s="21">
        <f>C88*D88*I88</f>
        <v>42500</v>
      </c>
      <c r="K88" s="21"/>
      <c r="L88" s="21">
        <v>3</v>
      </c>
      <c r="M88" s="21">
        <f>C88*D88*L88</f>
        <v>127500</v>
      </c>
      <c r="N88" s="21">
        <f>M88+J88+G88</f>
        <v>340000</v>
      </c>
      <c r="O88" s="21"/>
      <c r="P88" s="21"/>
      <c r="Q88" s="21">
        <f>N88-P88</f>
        <v>340000</v>
      </c>
    </row>
    <row r="89" spans="1:17" s="19" customFormat="1" ht="22.5" customHeight="1">
      <c r="A89" s="7"/>
      <c r="B89" s="11" t="s">
        <v>7</v>
      </c>
      <c r="C89" s="20">
        <v>0.75</v>
      </c>
      <c r="D89" s="21">
        <v>85000</v>
      </c>
      <c r="E89" s="21"/>
      <c r="F89" s="21">
        <v>5</v>
      </c>
      <c r="G89" s="21">
        <f>C89*D89*F89</f>
        <v>318750</v>
      </c>
      <c r="H89" s="21"/>
      <c r="I89" s="21">
        <v>8</v>
      </c>
      <c r="J89" s="21">
        <f>C89*D89*I89</f>
        <v>510000</v>
      </c>
      <c r="K89" s="21"/>
      <c r="L89" s="21">
        <v>3</v>
      </c>
      <c r="M89" s="21">
        <f>C89*D89*L89</f>
        <v>191250</v>
      </c>
      <c r="N89" s="21">
        <f>M89+J89+G89</f>
        <v>1020000</v>
      </c>
      <c r="O89" s="21"/>
      <c r="P89" s="21"/>
      <c r="Q89" s="21">
        <f>N89-P89</f>
        <v>1020000</v>
      </c>
    </row>
    <row r="90" spans="1:17" s="19" customFormat="1" ht="22.5" customHeight="1">
      <c r="A90" s="7"/>
      <c r="B90" s="11" t="s">
        <v>6</v>
      </c>
      <c r="C90" s="20">
        <v>1</v>
      </c>
      <c r="D90" s="21">
        <v>85000</v>
      </c>
      <c r="E90" s="21"/>
      <c r="F90" s="21">
        <v>25</v>
      </c>
      <c r="G90" s="21">
        <f>C90*D90*F90</f>
        <v>2125000</v>
      </c>
      <c r="H90" s="21"/>
      <c r="I90" s="21">
        <v>24</v>
      </c>
      <c r="J90" s="21">
        <f>C90*D90*I90</f>
        <v>2040000</v>
      </c>
      <c r="K90" s="21"/>
      <c r="L90" s="21">
        <v>28</v>
      </c>
      <c r="M90" s="21">
        <f>C90*D90*L90</f>
        <v>2380000</v>
      </c>
      <c r="N90" s="21">
        <f>M90+J90+G90</f>
        <v>6545000</v>
      </c>
      <c r="O90" s="21"/>
      <c r="P90" s="21"/>
      <c r="Q90" s="21">
        <f>N90-P90</f>
        <v>6545000</v>
      </c>
    </row>
    <row r="91" spans="1:17" s="19" customFormat="1" ht="22.5" customHeight="1">
      <c r="A91" s="15">
        <v>16</v>
      </c>
      <c r="B91" s="16" t="s">
        <v>62</v>
      </c>
      <c r="C91" s="17"/>
      <c r="D91" s="18"/>
      <c r="E91" s="18">
        <f>SUM(E92:E95)</f>
        <v>0</v>
      </c>
      <c r="F91" s="18">
        <f aca="true" t="shared" si="17" ref="F91:M91">SUM(F92:F95)</f>
        <v>32</v>
      </c>
      <c r="G91" s="18">
        <f t="shared" si="17"/>
        <v>2380000</v>
      </c>
      <c r="H91" s="18">
        <f t="shared" si="17"/>
        <v>0</v>
      </c>
      <c r="I91" s="18">
        <f t="shared" si="17"/>
        <v>32</v>
      </c>
      <c r="J91" s="18">
        <f t="shared" si="17"/>
        <v>2465000</v>
      </c>
      <c r="K91" s="18">
        <f t="shared" si="17"/>
        <v>0</v>
      </c>
      <c r="L91" s="18">
        <f t="shared" si="17"/>
        <v>32</v>
      </c>
      <c r="M91" s="18">
        <f t="shared" si="17"/>
        <v>2550000</v>
      </c>
      <c r="N91" s="18">
        <f>SUM(N92:N95)</f>
        <v>7395000</v>
      </c>
      <c r="O91" s="18">
        <f>SUM(O92:O95)</f>
        <v>0</v>
      </c>
      <c r="P91" s="18">
        <f>SUM(P92:P95)</f>
        <v>0</v>
      </c>
      <c r="Q91" s="18">
        <f>SUM(Q92:Q95)</f>
        <v>7395000</v>
      </c>
    </row>
    <row r="92" spans="1:17" s="19" customFormat="1" ht="22.5" customHeight="1">
      <c r="A92" s="7"/>
      <c r="B92" s="11" t="s">
        <v>25</v>
      </c>
      <c r="C92" s="20">
        <v>0.25</v>
      </c>
      <c r="D92" s="21">
        <v>85000</v>
      </c>
      <c r="E92" s="21"/>
      <c r="F92" s="21"/>
      <c r="G92" s="21">
        <f>C92*D92*F92</f>
        <v>0</v>
      </c>
      <c r="H92" s="21"/>
      <c r="I92" s="21"/>
      <c r="J92" s="21">
        <f>C92*D92*I92</f>
        <v>0</v>
      </c>
      <c r="K92" s="21"/>
      <c r="L92" s="21">
        <v>1</v>
      </c>
      <c r="M92" s="21">
        <f>C92*D92*L92</f>
        <v>21250</v>
      </c>
      <c r="N92" s="21">
        <f>M92+J92+G92</f>
        <v>21250</v>
      </c>
      <c r="O92" s="21"/>
      <c r="P92" s="21"/>
      <c r="Q92" s="21">
        <f>N92-P92</f>
        <v>21250</v>
      </c>
    </row>
    <row r="93" spans="1:17" s="19" customFormat="1" ht="22.5" customHeight="1">
      <c r="A93" s="7"/>
      <c r="B93" s="11" t="s">
        <v>24</v>
      </c>
      <c r="C93" s="20">
        <v>0.5</v>
      </c>
      <c r="D93" s="21">
        <v>85000</v>
      </c>
      <c r="E93" s="21"/>
      <c r="F93" s="21">
        <v>3</v>
      </c>
      <c r="G93" s="21">
        <f>C93*D93*F93</f>
        <v>127500</v>
      </c>
      <c r="H93" s="21"/>
      <c r="I93" s="21">
        <v>3</v>
      </c>
      <c r="J93" s="21">
        <f>C93*D93*I93</f>
        <v>127500</v>
      </c>
      <c r="K93" s="21"/>
      <c r="L93" s="21">
        <v>0</v>
      </c>
      <c r="M93" s="21">
        <f>C93*D93*L93</f>
        <v>0</v>
      </c>
      <c r="N93" s="21">
        <f>M93+J93+G93</f>
        <v>255000</v>
      </c>
      <c r="O93" s="21"/>
      <c r="P93" s="21"/>
      <c r="Q93" s="21">
        <f>N93-P93</f>
        <v>255000</v>
      </c>
    </row>
    <row r="94" spans="1:17" s="19" customFormat="1" ht="22.5" customHeight="1">
      <c r="A94" s="7"/>
      <c r="B94" s="11" t="s">
        <v>7</v>
      </c>
      <c r="C94" s="20">
        <v>0.75</v>
      </c>
      <c r="D94" s="21">
        <v>85000</v>
      </c>
      <c r="E94" s="21"/>
      <c r="F94" s="21">
        <v>10</v>
      </c>
      <c r="G94" s="21">
        <f>C94*D94*F94</f>
        <v>637500</v>
      </c>
      <c r="H94" s="21"/>
      <c r="I94" s="21">
        <v>6</v>
      </c>
      <c r="J94" s="21">
        <f>C94*D94*I94</f>
        <v>382500</v>
      </c>
      <c r="K94" s="21"/>
      <c r="L94" s="21">
        <v>5</v>
      </c>
      <c r="M94" s="21">
        <f>C94*D94*L94</f>
        <v>318750</v>
      </c>
      <c r="N94" s="21">
        <f>M94+J94+G94</f>
        <v>1338750</v>
      </c>
      <c r="O94" s="21"/>
      <c r="P94" s="21"/>
      <c r="Q94" s="21">
        <f>N94-P94</f>
        <v>1338750</v>
      </c>
    </row>
    <row r="95" spans="1:17" s="19" customFormat="1" ht="22.5" customHeight="1">
      <c r="A95" s="7"/>
      <c r="B95" s="11" t="s">
        <v>6</v>
      </c>
      <c r="C95" s="20">
        <v>1</v>
      </c>
      <c r="D95" s="21">
        <v>85000</v>
      </c>
      <c r="E95" s="21"/>
      <c r="F95" s="21">
        <v>19</v>
      </c>
      <c r="G95" s="21">
        <f>C95*D95*F95</f>
        <v>1615000</v>
      </c>
      <c r="H95" s="21"/>
      <c r="I95" s="21">
        <v>23</v>
      </c>
      <c r="J95" s="21">
        <f>C95*D95*I95</f>
        <v>1955000</v>
      </c>
      <c r="K95" s="21"/>
      <c r="L95" s="21">
        <v>26</v>
      </c>
      <c r="M95" s="21">
        <f>C95*D95*L95</f>
        <v>2210000</v>
      </c>
      <c r="N95" s="21">
        <f>M95+J95+G95</f>
        <v>5780000</v>
      </c>
      <c r="O95" s="21"/>
      <c r="P95" s="21"/>
      <c r="Q95" s="21">
        <f>N95-P95</f>
        <v>5780000</v>
      </c>
    </row>
    <row r="96" spans="1:17" s="19" customFormat="1" ht="22.5" customHeight="1">
      <c r="A96" s="15">
        <v>17</v>
      </c>
      <c r="B96" s="16" t="s">
        <v>63</v>
      </c>
      <c r="C96" s="17"/>
      <c r="D96" s="18"/>
      <c r="E96" s="18">
        <f>SUM(E97:E100)</f>
        <v>0</v>
      </c>
      <c r="F96" s="18">
        <f aca="true" t="shared" si="18" ref="F96:M96">SUM(F97:F100)</f>
        <v>32</v>
      </c>
      <c r="G96" s="18">
        <f t="shared" si="18"/>
        <v>2422500</v>
      </c>
      <c r="H96" s="18">
        <f t="shared" si="18"/>
        <v>0</v>
      </c>
      <c r="I96" s="18">
        <f t="shared" si="18"/>
        <v>33</v>
      </c>
      <c r="J96" s="18">
        <f t="shared" si="18"/>
        <v>2720000</v>
      </c>
      <c r="K96" s="18">
        <f t="shared" si="18"/>
        <v>0</v>
      </c>
      <c r="L96" s="18">
        <f t="shared" si="18"/>
        <v>33</v>
      </c>
      <c r="M96" s="18">
        <f t="shared" si="18"/>
        <v>2635000</v>
      </c>
      <c r="N96" s="18">
        <f>SUM(N97:N100)</f>
        <v>7777500</v>
      </c>
      <c r="O96" s="18">
        <f>SUM(O97:O100)</f>
        <v>0</v>
      </c>
      <c r="P96" s="18">
        <f>SUM(P97:P100)</f>
        <v>0</v>
      </c>
      <c r="Q96" s="18">
        <f>SUM(Q97:Q100)</f>
        <v>7777500</v>
      </c>
    </row>
    <row r="97" spans="1:17" s="19" customFormat="1" ht="22.5" customHeight="1">
      <c r="A97" s="7"/>
      <c r="B97" s="11" t="s">
        <v>25</v>
      </c>
      <c r="C97" s="20">
        <v>0.25</v>
      </c>
      <c r="D97" s="21">
        <v>85000</v>
      </c>
      <c r="E97" s="21"/>
      <c r="F97" s="21">
        <v>1</v>
      </c>
      <c r="G97" s="21">
        <f>C97*D97*F97</f>
        <v>21250</v>
      </c>
      <c r="H97" s="21"/>
      <c r="I97" s="21"/>
      <c r="J97" s="21">
        <f>C97*D97*I97</f>
        <v>0</v>
      </c>
      <c r="K97" s="21"/>
      <c r="L97" s="21"/>
      <c r="M97" s="21">
        <f>C97*D97*L97</f>
        <v>0</v>
      </c>
      <c r="N97" s="21">
        <f>M97+J97+G97</f>
        <v>21250</v>
      </c>
      <c r="O97" s="21"/>
      <c r="P97" s="21"/>
      <c r="Q97" s="21">
        <f>N97-P97</f>
        <v>21250</v>
      </c>
    </row>
    <row r="98" spans="1:17" s="19" customFormat="1" ht="22.5" customHeight="1">
      <c r="A98" s="7"/>
      <c r="B98" s="11" t="s">
        <v>24</v>
      </c>
      <c r="C98" s="20">
        <v>0.5</v>
      </c>
      <c r="D98" s="21">
        <v>85000</v>
      </c>
      <c r="E98" s="21"/>
      <c r="F98" s="21">
        <v>1</v>
      </c>
      <c r="G98" s="21">
        <f>C98*D98*F98</f>
        <v>42500</v>
      </c>
      <c r="H98" s="21"/>
      <c r="I98" s="21">
        <v>1</v>
      </c>
      <c r="J98" s="21">
        <f>C98*D98*I98</f>
        <v>42500</v>
      </c>
      <c r="K98" s="21"/>
      <c r="L98" s="21">
        <v>1</v>
      </c>
      <c r="M98" s="21">
        <f>C98*D98*L98</f>
        <v>42500</v>
      </c>
      <c r="N98" s="21">
        <f>M98+J98+G98</f>
        <v>127500</v>
      </c>
      <c r="O98" s="21"/>
      <c r="P98" s="21"/>
      <c r="Q98" s="21">
        <f>N98-P98</f>
        <v>127500</v>
      </c>
    </row>
    <row r="99" spans="1:17" s="19" customFormat="1" ht="22.5" customHeight="1">
      <c r="A99" s="7"/>
      <c r="B99" s="11" t="s">
        <v>7</v>
      </c>
      <c r="C99" s="20">
        <v>0.75</v>
      </c>
      <c r="D99" s="21">
        <v>85000</v>
      </c>
      <c r="E99" s="21"/>
      <c r="F99" s="21">
        <v>9</v>
      </c>
      <c r="G99" s="21">
        <f>C99*D99*F99</f>
        <v>573750</v>
      </c>
      <c r="H99" s="21"/>
      <c r="I99" s="21">
        <v>2</v>
      </c>
      <c r="J99" s="21">
        <f>C99*D99*I99</f>
        <v>127500</v>
      </c>
      <c r="K99" s="21"/>
      <c r="L99" s="21">
        <v>6</v>
      </c>
      <c r="M99" s="21">
        <f>C99*D99*L99</f>
        <v>382500</v>
      </c>
      <c r="N99" s="21">
        <f>M99+J99+G99</f>
        <v>1083750</v>
      </c>
      <c r="O99" s="21"/>
      <c r="P99" s="21"/>
      <c r="Q99" s="21">
        <f>N99-P99</f>
        <v>1083750</v>
      </c>
    </row>
    <row r="100" spans="1:17" s="19" customFormat="1" ht="22.5" customHeight="1">
      <c r="A100" s="7"/>
      <c r="B100" s="11" t="s">
        <v>6</v>
      </c>
      <c r="C100" s="20">
        <v>1</v>
      </c>
      <c r="D100" s="21">
        <v>85000</v>
      </c>
      <c r="E100" s="21"/>
      <c r="F100" s="21">
        <v>21</v>
      </c>
      <c r="G100" s="21">
        <f>C100*D100*F100</f>
        <v>1785000</v>
      </c>
      <c r="H100" s="21"/>
      <c r="I100" s="21">
        <v>30</v>
      </c>
      <c r="J100" s="21">
        <f>C100*D100*I100</f>
        <v>2550000</v>
      </c>
      <c r="K100" s="21"/>
      <c r="L100" s="21">
        <v>26</v>
      </c>
      <c r="M100" s="21">
        <f>C100*D100*L100</f>
        <v>2210000</v>
      </c>
      <c r="N100" s="21">
        <f>M100+J100+G100</f>
        <v>6545000</v>
      </c>
      <c r="O100" s="21"/>
      <c r="P100" s="21"/>
      <c r="Q100" s="21">
        <f>N100-P100</f>
        <v>6545000</v>
      </c>
    </row>
    <row r="101" spans="1:17" s="19" customFormat="1" ht="22.5" customHeight="1">
      <c r="A101" s="15">
        <v>18</v>
      </c>
      <c r="B101" s="16" t="s">
        <v>64</v>
      </c>
      <c r="C101" s="17"/>
      <c r="D101" s="18"/>
      <c r="E101" s="18">
        <f>SUM(E102:E105)</f>
        <v>0</v>
      </c>
      <c r="F101" s="18">
        <f aca="true" t="shared" si="19" ref="F101:M101">SUM(F102:F105)</f>
        <v>36</v>
      </c>
      <c r="G101" s="18">
        <f t="shared" si="19"/>
        <v>2826250</v>
      </c>
      <c r="H101" s="18">
        <f t="shared" si="19"/>
        <v>0</v>
      </c>
      <c r="I101" s="18">
        <f t="shared" si="19"/>
        <v>36</v>
      </c>
      <c r="J101" s="18">
        <f t="shared" si="19"/>
        <v>2996250</v>
      </c>
      <c r="K101" s="18">
        <f t="shared" si="19"/>
        <v>0</v>
      </c>
      <c r="L101" s="18">
        <f t="shared" si="19"/>
        <v>36</v>
      </c>
      <c r="M101" s="18">
        <f t="shared" si="19"/>
        <v>2975000</v>
      </c>
      <c r="N101" s="18">
        <f>SUM(N102:N105)</f>
        <v>8797500</v>
      </c>
      <c r="O101" s="18">
        <f>SUM(O102:O105)</f>
        <v>0</v>
      </c>
      <c r="P101" s="18">
        <f>SUM(P102:P105)</f>
        <v>0</v>
      </c>
      <c r="Q101" s="18">
        <f>SUM(Q102:Q105)</f>
        <v>8797500</v>
      </c>
    </row>
    <row r="102" spans="1:17" s="19" customFormat="1" ht="22.5" customHeight="1">
      <c r="A102" s="7"/>
      <c r="B102" s="11" t="s">
        <v>25</v>
      </c>
      <c r="C102" s="20">
        <v>0.25</v>
      </c>
      <c r="D102" s="21">
        <v>85000</v>
      </c>
      <c r="E102" s="21"/>
      <c r="F102" s="21">
        <v>1</v>
      </c>
      <c r="G102" s="21">
        <f>C102*D102*F102</f>
        <v>21250</v>
      </c>
      <c r="H102" s="21"/>
      <c r="I102" s="21"/>
      <c r="J102" s="21">
        <f>C102*D102*I102</f>
        <v>0</v>
      </c>
      <c r="K102" s="21"/>
      <c r="L102" s="21"/>
      <c r="M102" s="21">
        <f>C102*D102*L102</f>
        <v>0</v>
      </c>
      <c r="N102" s="21">
        <f>M102+J102+G102</f>
        <v>21250</v>
      </c>
      <c r="O102" s="21"/>
      <c r="P102" s="21"/>
      <c r="Q102" s="21">
        <f>N102-P102</f>
        <v>21250</v>
      </c>
    </row>
    <row r="103" spans="1:17" s="19" customFormat="1" ht="22.5" customHeight="1">
      <c r="A103" s="7"/>
      <c r="B103" s="11" t="s">
        <v>24</v>
      </c>
      <c r="C103" s="20">
        <v>0.5</v>
      </c>
      <c r="D103" s="21">
        <v>85000</v>
      </c>
      <c r="E103" s="21"/>
      <c r="F103" s="21">
        <v>1</v>
      </c>
      <c r="G103" s="21">
        <f>C103*D103*F103</f>
        <v>42500</v>
      </c>
      <c r="H103" s="21"/>
      <c r="I103" s="21"/>
      <c r="J103" s="21">
        <f>C103*D103*I103</f>
        <v>0</v>
      </c>
      <c r="K103" s="21"/>
      <c r="L103" s="21">
        <v>1</v>
      </c>
      <c r="M103" s="21">
        <f>C103*D103*L103</f>
        <v>42500</v>
      </c>
      <c r="N103" s="21">
        <f>M103+J103+G103</f>
        <v>85000</v>
      </c>
      <c r="O103" s="21"/>
      <c r="P103" s="21"/>
      <c r="Q103" s="21">
        <f>N103-P103</f>
        <v>85000</v>
      </c>
    </row>
    <row r="104" spans="1:17" s="19" customFormat="1" ht="22.5" customHeight="1">
      <c r="A104" s="7"/>
      <c r="B104" s="11" t="s">
        <v>7</v>
      </c>
      <c r="C104" s="20">
        <v>0.75</v>
      </c>
      <c r="D104" s="21">
        <v>85000</v>
      </c>
      <c r="E104" s="21"/>
      <c r="F104" s="21">
        <v>6</v>
      </c>
      <c r="G104" s="21">
        <f>C104*D104*F104</f>
        <v>382500</v>
      </c>
      <c r="H104" s="21"/>
      <c r="I104" s="21">
        <v>3</v>
      </c>
      <c r="J104" s="21">
        <f>C104*D104*I104</f>
        <v>191250</v>
      </c>
      <c r="K104" s="21"/>
      <c r="L104" s="21">
        <v>2</v>
      </c>
      <c r="M104" s="21">
        <f>C104*D104*L104</f>
        <v>127500</v>
      </c>
      <c r="N104" s="21">
        <f>M104+J104+G104</f>
        <v>701250</v>
      </c>
      <c r="O104" s="21"/>
      <c r="P104" s="21"/>
      <c r="Q104" s="21">
        <f>N104-P104</f>
        <v>701250</v>
      </c>
    </row>
    <row r="105" spans="1:17" s="19" customFormat="1" ht="22.5" customHeight="1">
      <c r="A105" s="7"/>
      <c r="B105" s="11" t="s">
        <v>6</v>
      </c>
      <c r="C105" s="20">
        <v>1</v>
      </c>
      <c r="D105" s="21">
        <v>85000</v>
      </c>
      <c r="E105" s="21"/>
      <c r="F105" s="21">
        <v>28</v>
      </c>
      <c r="G105" s="21">
        <f>C105*D105*F105</f>
        <v>2380000</v>
      </c>
      <c r="H105" s="21"/>
      <c r="I105" s="21">
        <v>33</v>
      </c>
      <c r="J105" s="21">
        <f>C105*D105*I105</f>
        <v>2805000</v>
      </c>
      <c r="K105" s="21"/>
      <c r="L105" s="21">
        <v>33</v>
      </c>
      <c r="M105" s="21">
        <f>C105*D105*L105</f>
        <v>2805000</v>
      </c>
      <c r="N105" s="21">
        <f>M105+J105+G105</f>
        <v>7990000</v>
      </c>
      <c r="O105" s="21"/>
      <c r="P105" s="21"/>
      <c r="Q105" s="21">
        <f>N105-P105</f>
        <v>7990000</v>
      </c>
    </row>
    <row r="106" spans="1:17" s="19" customFormat="1" ht="22.5" customHeight="1">
      <c r="A106" s="15">
        <v>19</v>
      </c>
      <c r="B106" s="16" t="s">
        <v>65</v>
      </c>
      <c r="C106" s="17"/>
      <c r="D106" s="18"/>
      <c r="E106" s="18">
        <f>SUM(E107:E110)</f>
        <v>0</v>
      </c>
      <c r="F106" s="18">
        <f aca="true" t="shared" si="20" ref="F106:M106">SUM(F107:F110)</f>
        <v>17</v>
      </c>
      <c r="G106" s="18">
        <f t="shared" si="20"/>
        <v>1402500</v>
      </c>
      <c r="H106" s="18">
        <f t="shared" si="20"/>
        <v>0</v>
      </c>
      <c r="I106" s="18">
        <f t="shared" si="20"/>
        <v>16</v>
      </c>
      <c r="J106" s="18">
        <f t="shared" si="20"/>
        <v>1360000</v>
      </c>
      <c r="K106" s="18">
        <f t="shared" si="20"/>
        <v>0</v>
      </c>
      <c r="L106" s="18">
        <f t="shared" si="20"/>
        <v>16</v>
      </c>
      <c r="M106" s="18">
        <f t="shared" si="20"/>
        <v>1317500</v>
      </c>
      <c r="N106" s="18">
        <f>SUM(N107:N110)</f>
        <v>4080000</v>
      </c>
      <c r="O106" s="18">
        <f>SUM(O107:O110)</f>
        <v>191250</v>
      </c>
      <c r="P106" s="18">
        <f>SUM(P107:P110)</f>
        <v>0</v>
      </c>
      <c r="Q106" s="18">
        <f>N106-O106-P106</f>
        <v>3888750</v>
      </c>
    </row>
    <row r="107" spans="1:17" s="19" customFormat="1" ht="22.5" customHeight="1">
      <c r="A107" s="7"/>
      <c r="B107" s="11" t="s">
        <v>25</v>
      </c>
      <c r="C107" s="20">
        <v>0.25</v>
      </c>
      <c r="D107" s="21">
        <v>85000</v>
      </c>
      <c r="E107" s="21"/>
      <c r="F107" s="21"/>
      <c r="G107" s="21">
        <f>C107*D107*F107</f>
        <v>0</v>
      </c>
      <c r="H107" s="21"/>
      <c r="I107" s="21"/>
      <c r="J107" s="21">
        <f>C107*D107*I107</f>
        <v>0</v>
      </c>
      <c r="K107" s="21"/>
      <c r="L107" s="21"/>
      <c r="M107" s="21">
        <f>C107*D107*L107</f>
        <v>0</v>
      </c>
      <c r="N107" s="21">
        <f>M107+J107+G107</f>
        <v>0</v>
      </c>
      <c r="O107" s="21"/>
      <c r="P107" s="21"/>
      <c r="Q107" s="21">
        <f>N107-P107</f>
        <v>0</v>
      </c>
    </row>
    <row r="108" spans="1:17" s="19" customFormat="1" ht="22.5" customHeight="1">
      <c r="A108" s="7"/>
      <c r="B108" s="11" t="s">
        <v>24</v>
      </c>
      <c r="C108" s="20">
        <v>0.5</v>
      </c>
      <c r="D108" s="21">
        <v>85000</v>
      </c>
      <c r="E108" s="21"/>
      <c r="F108" s="21"/>
      <c r="G108" s="21">
        <f>C108*D108*F108</f>
        <v>0</v>
      </c>
      <c r="H108" s="21"/>
      <c r="I108" s="21"/>
      <c r="J108" s="21">
        <f>C108*D108*I108</f>
        <v>0</v>
      </c>
      <c r="K108" s="21"/>
      <c r="L108" s="21">
        <v>1</v>
      </c>
      <c r="M108" s="21">
        <f>C108*D108*L108</f>
        <v>42500</v>
      </c>
      <c r="N108" s="21">
        <f>M108+J108+G108</f>
        <v>42500</v>
      </c>
      <c r="O108" s="21">
        <v>42500</v>
      </c>
      <c r="P108" s="21"/>
      <c r="Q108" s="21">
        <f>N108-P108</f>
        <v>42500</v>
      </c>
    </row>
    <row r="109" spans="1:17" s="19" customFormat="1" ht="22.5" customHeight="1">
      <c r="A109" s="7"/>
      <c r="B109" s="11" t="s">
        <v>7</v>
      </c>
      <c r="C109" s="20">
        <v>0.75</v>
      </c>
      <c r="D109" s="21">
        <v>85000</v>
      </c>
      <c r="E109" s="21"/>
      <c r="F109" s="21">
        <v>2</v>
      </c>
      <c r="G109" s="21">
        <f>C109*D109*F109</f>
        <v>127500</v>
      </c>
      <c r="H109" s="21"/>
      <c r="I109" s="21"/>
      <c r="J109" s="21">
        <f>C109*D109*I109</f>
        <v>0</v>
      </c>
      <c r="K109" s="21"/>
      <c r="L109" s="21"/>
      <c r="M109" s="21">
        <f>C109*D109*L109</f>
        <v>0</v>
      </c>
      <c r="N109" s="21">
        <f>M109+J109+G109</f>
        <v>127500</v>
      </c>
      <c r="O109" s="21">
        <v>63750</v>
      </c>
      <c r="P109" s="21"/>
      <c r="Q109" s="21">
        <f>N109-P109</f>
        <v>127500</v>
      </c>
    </row>
    <row r="110" spans="1:17" s="19" customFormat="1" ht="22.5" customHeight="1">
      <c r="A110" s="7"/>
      <c r="B110" s="11" t="s">
        <v>6</v>
      </c>
      <c r="C110" s="20">
        <v>1</v>
      </c>
      <c r="D110" s="21">
        <v>85000</v>
      </c>
      <c r="E110" s="21"/>
      <c r="F110" s="21">
        <v>15</v>
      </c>
      <c r="G110" s="21">
        <f>C110*D110*F110</f>
        <v>1275000</v>
      </c>
      <c r="H110" s="21"/>
      <c r="I110" s="21">
        <v>16</v>
      </c>
      <c r="J110" s="21">
        <f>C110*D110*I110</f>
        <v>1360000</v>
      </c>
      <c r="K110" s="21"/>
      <c r="L110" s="21">
        <v>15</v>
      </c>
      <c r="M110" s="21">
        <f>C110*D110*L110</f>
        <v>1275000</v>
      </c>
      <c r="N110" s="21">
        <f>M110+J110+G110</f>
        <v>3910000</v>
      </c>
      <c r="O110" s="21">
        <v>85000</v>
      </c>
      <c r="P110" s="21"/>
      <c r="Q110" s="21">
        <f>N110-P110</f>
        <v>3910000</v>
      </c>
    </row>
    <row r="111" spans="1:17" s="19" customFormat="1" ht="22.5" customHeight="1">
      <c r="A111" s="15">
        <v>20</v>
      </c>
      <c r="B111" s="16" t="s">
        <v>66</v>
      </c>
      <c r="C111" s="17"/>
      <c r="D111" s="18"/>
      <c r="E111" s="18">
        <f>SUM(E112:E115)</f>
        <v>0</v>
      </c>
      <c r="F111" s="18">
        <f aca="true" t="shared" si="21" ref="F111:M111">SUM(F112:F115)</f>
        <v>30</v>
      </c>
      <c r="G111" s="18">
        <f t="shared" si="21"/>
        <v>2550000</v>
      </c>
      <c r="H111" s="18">
        <f t="shared" si="21"/>
        <v>0</v>
      </c>
      <c r="I111" s="18">
        <f t="shared" si="21"/>
        <v>30</v>
      </c>
      <c r="J111" s="18">
        <f t="shared" si="21"/>
        <v>2380000</v>
      </c>
      <c r="K111" s="18">
        <f t="shared" si="21"/>
        <v>0</v>
      </c>
      <c r="L111" s="18">
        <f t="shared" si="21"/>
        <v>30</v>
      </c>
      <c r="M111" s="18">
        <f t="shared" si="21"/>
        <v>2528750</v>
      </c>
      <c r="N111" s="18">
        <f>SUM(N112:N115)</f>
        <v>7458750</v>
      </c>
      <c r="O111" s="18">
        <f>SUM(O112:O115)</f>
        <v>0</v>
      </c>
      <c r="P111" s="18">
        <f>SUM(P112:P115)</f>
        <v>0</v>
      </c>
      <c r="Q111" s="18">
        <f>SUM(Q112:Q115)</f>
        <v>7458750</v>
      </c>
    </row>
    <row r="112" spans="1:17" s="19" customFormat="1" ht="22.5" customHeight="1">
      <c r="A112" s="7"/>
      <c r="B112" s="11" t="s">
        <v>25</v>
      </c>
      <c r="C112" s="20">
        <v>0.25</v>
      </c>
      <c r="D112" s="21">
        <v>85000</v>
      </c>
      <c r="E112" s="21"/>
      <c r="F112" s="21"/>
      <c r="G112" s="21">
        <f>C112*D112*F112</f>
        <v>0</v>
      </c>
      <c r="H112" s="21"/>
      <c r="I112" s="21"/>
      <c r="J112" s="21">
        <f>C112*D112*I112</f>
        <v>0</v>
      </c>
      <c r="K112" s="21"/>
      <c r="L112" s="21"/>
      <c r="M112" s="21">
        <f>C112*D112*L112</f>
        <v>0</v>
      </c>
      <c r="N112" s="21">
        <f>M112+J112+G112</f>
        <v>0</v>
      </c>
      <c r="O112" s="21"/>
      <c r="P112" s="21"/>
      <c r="Q112" s="21">
        <f>N112-P112</f>
        <v>0</v>
      </c>
    </row>
    <row r="113" spans="1:17" s="19" customFormat="1" ht="22.5" customHeight="1">
      <c r="A113" s="7"/>
      <c r="B113" s="11" t="s">
        <v>24</v>
      </c>
      <c r="C113" s="20">
        <v>0.5</v>
      </c>
      <c r="D113" s="21">
        <v>85000</v>
      </c>
      <c r="E113" s="21"/>
      <c r="F113" s="21"/>
      <c r="G113" s="21">
        <f>C113*D113*F113</f>
        <v>0</v>
      </c>
      <c r="H113" s="21"/>
      <c r="I113" s="21">
        <v>1</v>
      </c>
      <c r="J113" s="21">
        <f>C113*D113*I113</f>
        <v>42500</v>
      </c>
      <c r="K113" s="21"/>
      <c r="L113" s="21"/>
      <c r="M113" s="21">
        <f>C113*D113*L113</f>
        <v>0</v>
      </c>
      <c r="N113" s="21">
        <f>M113+J113+G113</f>
        <v>42500</v>
      </c>
      <c r="O113" s="21"/>
      <c r="P113" s="21"/>
      <c r="Q113" s="21">
        <f>N113-P113</f>
        <v>42500</v>
      </c>
    </row>
    <row r="114" spans="1:17" s="19" customFormat="1" ht="22.5" customHeight="1">
      <c r="A114" s="7"/>
      <c r="B114" s="11" t="s">
        <v>7</v>
      </c>
      <c r="C114" s="20">
        <v>0.75</v>
      </c>
      <c r="D114" s="21">
        <v>85000</v>
      </c>
      <c r="E114" s="21"/>
      <c r="F114" s="21"/>
      <c r="G114" s="21">
        <f>C114*D114*F114</f>
        <v>0</v>
      </c>
      <c r="H114" s="21"/>
      <c r="I114" s="21">
        <v>6</v>
      </c>
      <c r="J114" s="21">
        <f>C114*D114*I114</f>
        <v>382500</v>
      </c>
      <c r="K114" s="21"/>
      <c r="L114" s="21">
        <v>1</v>
      </c>
      <c r="M114" s="21">
        <f>C114*D114*L114</f>
        <v>63750</v>
      </c>
      <c r="N114" s="21">
        <f>M114+J114+G114</f>
        <v>446250</v>
      </c>
      <c r="O114" s="21"/>
      <c r="P114" s="21"/>
      <c r="Q114" s="21">
        <f>N114-P114</f>
        <v>446250</v>
      </c>
    </row>
    <row r="115" spans="1:17" s="19" customFormat="1" ht="22.5" customHeight="1">
      <c r="A115" s="7"/>
      <c r="B115" s="11" t="s">
        <v>6</v>
      </c>
      <c r="C115" s="20">
        <v>1</v>
      </c>
      <c r="D115" s="21">
        <v>85000</v>
      </c>
      <c r="E115" s="21"/>
      <c r="F115" s="21">
        <v>30</v>
      </c>
      <c r="G115" s="21">
        <f>C115*D115*F115</f>
        <v>2550000</v>
      </c>
      <c r="H115" s="21"/>
      <c r="I115" s="21">
        <v>23</v>
      </c>
      <c r="J115" s="21">
        <f>C115*D115*I115</f>
        <v>1955000</v>
      </c>
      <c r="K115" s="21"/>
      <c r="L115" s="21">
        <v>29</v>
      </c>
      <c r="M115" s="21">
        <f>C115*D115*L115</f>
        <v>2465000</v>
      </c>
      <c r="N115" s="21">
        <f>M115+J115+G115</f>
        <v>6970000</v>
      </c>
      <c r="O115" s="21"/>
      <c r="P115" s="21"/>
      <c r="Q115" s="21">
        <f>N115-P115</f>
        <v>6970000</v>
      </c>
    </row>
    <row r="116" spans="1:17" s="19" customFormat="1" ht="22.5" customHeight="1">
      <c r="A116" s="15">
        <v>21</v>
      </c>
      <c r="B116" s="16" t="s">
        <v>67</v>
      </c>
      <c r="C116" s="17"/>
      <c r="D116" s="18"/>
      <c r="E116" s="18">
        <f>SUM(E117:E120)</f>
        <v>0</v>
      </c>
      <c r="F116" s="18">
        <f aca="true" t="shared" si="22" ref="F116:M116">SUM(F117:F120)</f>
        <v>32</v>
      </c>
      <c r="G116" s="18">
        <f t="shared" si="22"/>
        <v>2571250</v>
      </c>
      <c r="H116" s="18">
        <f t="shared" si="22"/>
        <v>0</v>
      </c>
      <c r="I116" s="18">
        <f t="shared" si="22"/>
        <v>32</v>
      </c>
      <c r="J116" s="18">
        <f t="shared" si="22"/>
        <v>2635000</v>
      </c>
      <c r="K116" s="18">
        <f t="shared" si="22"/>
        <v>0</v>
      </c>
      <c r="L116" s="18">
        <f t="shared" si="22"/>
        <v>32</v>
      </c>
      <c r="M116" s="18">
        <f t="shared" si="22"/>
        <v>2656250</v>
      </c>
      <c r="N116" s="18">
        <f>SUM(N117:N120)</f>
        <v>7862500</v>
      </c>
      <c r="O116" s="18">
        <f>SUM(O117:O120)</f>
        <v>0</v>
      </c>
      <c r="P116" s="18">
        <f>SUM(P117:P120)</f>
        <v>0</v>
      </c>
      <c r="Q116" s="18">
        <f>SUM(Q117:Q120)</f>
        <v>7862500</v>
      </c>
    </row>
    <row r="117" spans="1:17" s="19" customFormat="1" ht="22.5" customHeight="1">
      <c r="A117" s="7"/>
      <c r="B117" s="11" t="s">
        <v>25</v>
      </c>
      <c r="C117" s="20">
        <v>0.25</v>
      </c>
      <c r="D117" s="21">
        <v>85000</v>
      </c>
      <c r="E117" s="21"/>
      <c r="F117" s="21"/>
      <c r="G117" s="21">
        <f>C117*D117*F117</f>
        <v>0</v>
      </c>
      <c r="H117" s="21"/>
      <c r="I117" s="21"/>
      <c r="J117" s="21">
        <f>C117*D117*I117</f>
        <v>0</v>
      </c>
      <c r="K117" s="21"/>
      <c r="L117" s="21"/>
      <c r="M117" s="21">
        <f>C117*D117*L117</f>
        <v>0</v>
      </c>
      <c r="N117" s="21">
        <f>M117+J117+G117</f>
        <v>0</v>
      </c>
      <c r="O117" s="21"/>
      <c r="P117" s="21"/>
      <c r="Q117" s="21">
        <f>N117-P117</f>
        <v>0</v>
      </c>
    </row>
    <row r="118" spans="1:17" s="19" customFormat="1" ht="22.5" customHeight="1">
      <c r="A118" s="7"/>
      <c r="B118" s="11" t="s">
        <v>24</v>
      </c>
      <c r="C118" s="20">
        <v>0.5</v>
      </c>
      <c r="D118" s="21">
        <v>85000</v>
      </c>
      <c r="E118" s="21"/>
      <c r="F118" s="21">
        <v>1</v>
      </c>
      <c r="G118" s="21">
        <f>C118*D118*F118</f>
        <v>42500</v>
      </c>
      <c r="H118" s="21"/>
      <c r="I118" s="21"/>
      <c r="J118" s="21">
        <f>C118*D118*I118</f>
        <v>0</v>
      </c>
      <c r="K118" s="21"/>
      <c r="L118" s="21"/>
      <c r="M118" s="21">
        <f>C118*D118*L118</f>
        <v>0</v>
      </c>
      <c r="N118" s="21">
        <f>M118+J118+G118</f>
        <v>42500</v>
      </c>
      <c r="O118" s="21"/>
      <c r="P118" s="21"/>
      <c r="Q118" s="21">
        <f>N118-P118</f>
        <v>42500</v>
      </c>
    </row>
    <row r="119" spans="1:17" s="19" customFormat="1" ht="22.5" customHeight="1">
      <c r="A119" s="7"/>
      <c r="B119" s="11" t="s">
        <v>7</v>
      </c>
      <c r="C119" s="20">
        <v>0.75</v>
      </c>
      <c r="D119" s="21">
        <v>85000</v>
      </c>
      <c r="E119" s="21"/>
      <c r="F119" s="21">
        <v>5</v>
      </c>
      <c r="G119" s="21">
        <f>C119*D119*F119</f>
        <v>318750</v>
      </c>
      <c r="H119" s="21"/>
      <c r="I119" s="21">
        <v>4</v>
      </c>
      <c r="J119" s="21">
        <f>C119*D119*I119</f>
        <v>255000</v>
      </c>
      <c r="K119" s="21"/>
      <c r="L119" s="21">
        <v>3</v>
      </c>
      <c r="M119" s="21">
        <f>C119*D119*L119</f>
        <v>191250</v>
      </c>
      <c r="N119" s="21">
        <f>M119+J119+G119</f>
        <v>765000</v>
      </c>
      <c r="O119" s="21"/>
      <c r="P119" s="21"/>
      <c r="Q119" s="21">
        <f>N119-P119</f>
        <v>765000</v>
      </c>
    </row>
    <row r="120" spans="1:17" s="19" customFormat="1" ht="22.5" customHeight="1">
      <c r="A120" s="7"/>
      <c r="B120" s="11" t="s">
        <v>6</v>
      </c>
      <c r="C120" s="20">
        <v>1</v>
      </c>
      <c r="D120" s="21">
        <v>85000</v>
      </c>
      <c r="E120" s="21"/>
      <c r="F120" s="21">
        <v>26</v>
      </c>
      <c r="G120" s="21">
        <f>C120*D120*F120</f>
        <v>2210000</v>
      </c>
      <c r="H120" s="21"/>
      <c r="I120" s="21">
        <v>28</v>
      </c>
      <c r="J120" s="21">
        <f>C120*D120*I120</f>
        <v>2380000</v>
      </c>
      <c r="K120" s="21"/>
      <c r="L120" s="21">
        <v>29</v>
      </c>
      <c r="M120" s="21">
        <f>C120*D120*L120</f>
        <v>2465000</v>
      </c>
      <c r="N120" s="21">
        <f>M120+J120+G120</f>
        <v>7055000</v>
      </c>
      <c r="O120" s="21"/>
      <c r="P120" s="21"/>
      <c r="Q120" s="21">
        <f>N120-P120</f>
        <v>7055000</v>
      </c>
    </row>
    <row r="121" spans="1:17" s="19" customFormat="1" ht="22.5" customHeight="1">
      <c r="A121" s="15">
        <v>22</v>
      </c>
      <c r="B121" s="16" t="s">
        <v>68</v>
      </c>
      <c r="C121" s="17"/>
      <c r="D121" s="18"/>
      <c r="E121" s="18">
        <f>SUM(E122:E125)</f>
        <v>0</v>
      </c>
      <c r="F121" s="18">
        <f aca="true" t="shared" si="23" ref="F121:M121">SUM(F122:F125)</f>
        <v>31</v>
      </c>
      <c r="G121" s="18">
        <f t="shared" si="23"/>
        <v>2613750</v>
      </c>
      <c r="H121" s="18">
        <f t="shared" si="23"/>
        <v>0</v>
      </c>
      <c r="I121" s="18">
        <f t="shared" si="23"/>
        <v>31</v>
      </c>
      <c r="J121" s="18">
        <f t="shared" si="23"/>
        <v>2528750</v>
      </c>
      <c r="K121" s="18">
        <f t="shared" si="23"/>
        <v>0</v>
      </c>
      <c r="L121" s="18">
        <f t="shared" si="23"/>
        <v>31</v>
      </c>
      <c r="M121" s="18">
        <f t="shared" si="23"/>
        <v>2613750</v>
      </c>
      <c r="N121" s="18">
        <f>SUM(N122:N125)</f>
        <v>7756250</v>
      </c>
      <c r="O121" s="18">
        <f>SUM(O122:O125)</f>
        <v>0</v>
      </c>
      <c r="P121" s="18">
        <f>SUM(P122:P125)</f>
        <v>0</v>
      </c>
      <c r="Q121" s="18">
        <f>SUM(Q122:Q125)</f>
        <v>7756250</v>
      </c>
    </row>
    <row r="122" spans="1:17" s="19" customFormat="1" ht="22.5" customHeight="1">
      <c r="A122" s="7"/>
      <c r="B122" s="11" t="s">
        <v>25</v>
      </c>
      <c r="C122" s="20">
        <v>0.25</v>
      </c>
      <c r="D122" s="21">
        <v>85000</v>
      </c>
      <c r="E122" s="21"/>
      <c r="F122" s="21"/>
      <c r="G122" s="21">
        <f>C122*D122*F122</f>
        <v>0</v>
      </c>
      <c r="H122" s="21"/>
      <c r="I122" s="21"/>
      <c r="J122" s="21">
        <f>C122*D122*I122</f>
        <v>0</v>
      </c>
      <c r="K122" s="21"/>
      <c r="L122" s="21"/>
      <c r="M122" s="21">
        <f>C122*D122*L122</f>
        <v>0</v>
      </c>
      <c r="N122" s="21">
        <f>M122+J122+G122</f>
        <v>0</v>
      </c>
      <c r="O122" s="21"/>
      <c r="P122" s="21"/>
      <c r="Q122" s="21">
        <f>N122-P122</f>
        <v>0</v>
      </c>
    </row>
    <row r="123" spans="1:17" s="19" customFormat="1" ht="22.5" customHeight="1">
      <c r="A123" s="7"/>
      <c r="B123" s="11" t="s">
        <v>24</v>
      </c>
      <c r="C123" s="20">
        <v>0.5</v>
      </c>
      <c r="D123" s="21">
        <v>85000</v>
      </c>
      <c r="E123" s="21"/>
      <c r="F123" s="21"/>
      <c r="G123" s="21">
        <f>C123*D123*F123</f>
        <v>0</v>
      </c>
      <c r="H123" s="21"/>
      <c r="I123" s="21">
        <v>1</v>
      </c>
      <c r="J123" s="21">
        <f>C123*D123*I123</f>
        <v>42500</v>
      </c>
      <c r="K123" s="21"/>
      <c r="L123" s="21"/>
      <c r="M123" s="21">
        <f>C123*D123*L123</f>
        <v>0</v>
      </c>
      <c r="N123" s="21">
        <f>M123+J123+G123</f>
        <v>42500</v>
      </c>
      <c r="O123" s="21"/>
      <c r="P123" s="21"/>
      <c r="Q123" s="21">
        <f>N123-P123</f>
        <v>42500</v>
      </c>
    </row>
    <row r="124" spans="1:17" s="19" customFormat="1" ht="22.5" customHeight="1">
      <c r="A124" s="7"/>
      <c r="B124" s="11" t="s">
        <v>7</v>
      </c>
      <c r="C124" s="20">
        <v>0.75</v>
      </c>
      <c r="D124" s="21">
        <v>85000</v>
      </c>
      <c r="E124" s="21"/>
      <c r="F124" s="21">
        <v>1</v>
      </c>
      <c r="G124" s="21">
        <f>C124*D124*F124</f>
        <v>63750</v>
      </c>
      <c r="H124" s="21"/>
      <c r="I124" s="21">
        <v>3</v>
      </c>
      <c r="J124" s="21">
        <f>C124*D124*I124</f>
        <v>191250</v>
      </c>
      <c r="K124" s="21"/>
      <c r="L124" s="21">
        <v>1</v>
      </c>
      <c r="M124" s="21">
        <f>C124*D124*L124</f>
        <v>63750</v>
      </c>
      <c r="N124" s="21">
        <f>M124+J124+G124</f>
        <v>318750</v>
      </c>
      <c r="O124" s="21"/>
      <c r="P124" s="21"/>
      <c r="Q124" s="21">
        <f>N124-P124</f>
        <v>318750</v>
      </c>
    </row>
    <row r="125" spans="1:17" s="19" customFormat="1" ht="22.5" customHeight="1">
      <c r="A125" s="7"/>
      <c r="B125" s="11" t="s">
        <v>6</v>
      </c>
      <c r="C125" s="20">
        <v>1</v>
      </c>
      <c r="D125" s="21">
        <v>85000</v>
      </c>
      <c r="E125" s="21"/>
      <c r="F125" s="21">
        <v>30</v>
      </c>
      <c r="G125" s="21">
        <f>C125*D125*F125</f>
        <v>2550000</v>
      </c>
      <c r="H125" s="21"/>
      <c r="I125" s="21">
        <v>27</v>
      </c>
      <c r="J125" s="21">
        <f>C125*D125*I125</f>
        <v>2295000</v>
      </c>
      <c r="K125" s="21"/>
      <c r="L125" s="21">
        <v>30</v>
      </c>
      <c r="M125" s="21">
        <f>C125*D125*L125</f>
        <v>2550000</v>
      </c>
      <c r="N125" s="21">
        <f>M125+J125+G125</f>
        <v>7395000</v>
      </c>
      <c r="O125" s="21"/>
      <c r="P125" s="21"/>
      <c r="Q125" s="21">
        <f>N125-P125</f>
        <v>7395000</v>
      </c>
    </row>
    <row r="126" spans="1:17" s="19" customFormat="1" ht="22.5" customHeight="1">
      <c r="A126" s="15">
        <v>23</v>
      </c>
      <c r="B126" s="16" t="s">
        <v>69</v>
      </c>
      <c r="C126" s="17"/>
      <c r="D126" s="18"/>
      <c r="E126" s="18">
        <f>SUM(E127:E130)</f>
        <v>0</v>
      </c>
      <c r="F126" s="18">
        <f aca="true" t="shared" si="24" ref="F126:M126">SUM(F127:F130)</f>
        <v>29</v>
      </c>
      <c r="G126" s="18">
        <f t="shared" si="24"/>
        <v>2358750</v>
      </c>
      <c r="H126" s="18">
        <f t="shared" si="24"/>
        <v>0</v>
      </c>
      <c r="I126" s="18">
        <f t="shared" si="24"/>
        <v>29</v>
      </c>
      <c r="J126" s="18">
        <f t="shared" si="24"/>
        <v>2273750</v>
      </c>
      <c r="K126" s="18">
        <f t="shared" si="24"/>
        <v>0</v>
      </c>
      <c r="L126" s="18">
        <f t="shared" si="24"/>
        <v>28</v>
      </c>
      <c r="M126" s="18">
        <f t="shared" si="24"/>
        <v>2316250</v>
      </c>
      <c r="N126" s="18">
        <f>SUM(N127:N130)</f>
        <v>6948750</v>
      </c>
      <c r="O126" s="18">
        <f>SUM(O127:O130)</f>
        <v>0</v>
      </c>
      <c r="P126" s="18">
        <f>SUM(P127:P130)</f>
        <v>0</v>
      </c>
      <c r="Q126" s="18">
        <f>SUM(Q127:Q130)</f>
        <v>6948750</v>
      </c>
    </row>
    <row r="127" spans="1:17" s="19" customFormat="1" ht="22.5" customHeight="1">
      <c r="A127" s="7"/>
      <c r="B127" s="11" t="s">
        <v>25</v>
      </c>
      <c r="C127" s="20">
        <v>0.25</v>
      </c>
      <c r="D127" s="21">
        <v>85000</v>
      </c>
      <c r="E127" s="21"/>
      <c r="F127" s="21"/>
      <c r="G127" s="21">
        <f>C127*D127*F127</f>
        <v>0</v>
      </c>
      <c r="H127" s="21"/>
      <c r="I127" s="21">
        <v>1</v>
      </c>
      <c r="J127" s="21">
        <f>C127*D127*I127</f>
        <v>21250</v>
      </c>
      <c r="K127" s="21"/>
      <c r="L127" s="21">
        <v>0</v>
      </c>
      <c r="M127" s="21">
        <f>C127*D127*L127</f>
        <v>0</v>
      </c>
      <c r="N127" s="21">
        <f>M127+J127+G127</f>
        <v>21250</v>
      </c>
      <c r="O127" s="21"/>
      <c r="P127" s="21"/>
      <c r="Q127" s="21">
        <f>N127-P127</f>
        <v>21250</v>
      </c>
    </row>
    <row r="128" spans="1:17" s="19" customFormat="1" ht="22.5" customHeight="1">
      <c r="A128" s="7"/>
      <c r="B128" s="11" t="s">
        <v>24</v>
      </c>
      <c r="C128" s="20">
        <v>0.5</v>
      </c>
      <c r="D128" s="21">
        <v>85000</v>
      </c>
      <c r="E128" s="21"/>
      <c r="F128" s="21">
        <v>1</v>
      </c>
      <c r="G128" s="21">
        <f>C128*D128*F128</f>
        <v>42500</v>
      </c>
      <c r="H128" s="21"/>
      <c r="I128" s="21"/>
      <c r="J128" s="21">
        <f>C128*D128*I128</f>
        <v>0</v>
      </c>
      <c r="K128" s="21"/>
      <c r="L128" s="21"/>
      <c r="M128" s="21">
        <f>C128*D128*L128</f>
        <v>0</v>
      </c>
      <c r="N128" s="21">
        <f>M128+J128+G128</f>
        <v>42500</v>
      </c>
      <c r="O128" s="21"/>
      <c r="P128" s="21"/>
      <c r="Q128" s="21">
        <f>N128-P128</f>
        <v>42500</v>
      </c>
    </row>
    <row r="129" spans="1:17" s="19" customFormat="1" ht="22.5" customHeight="1">
      <c r="A129" s="7"/>
      <c r="B129" s="11" t="s">
        <v>7</v>
      </c>
      <c r="C129" s="20">
        <v>0.75</v>
      </c>
      <c r="D129" s="21">
        <v>85000</v>
      </c>
      <c r="E129" s="21"/>
      <c r="F129" s="21">
        <v>3</v>
      </c>
      <c r="G129" s="21">
        <f>C129*D129*F129</f>
        <v>191250</v>
      </c>
      <c r="H129" s="21"/>
      <c r="I129" s="21">
        <v>6</v>
      </c>
      <c r="J129" s="21">
        <f>C129*D129*I129</f>
        <v>382500</v>
      </c>
      <c r="K129" s="21"/>
      <c r="L129" s="21">
        <v>3</v>
      </c>
      <c r="M129" s="21">
        <f>C129*D129*L129</f>
        <v>191250</v>
      </c>
      <c r="N129" s="21">
        <f>M129+J129+G129</f>
        <v>765000</v>
      </c>
      <c r="O129" s="21"/>
      <c r="P129" s="21"/>
      <c r="Q129" s="21">
        <f>N129-P129</f>
        <v>765000</v>
      </c>
    </row>
    <row r="130" spans="1:17" s="19" customFormat="1" ht="22.5" customHeight="1">
      <c r="A130" s="7"/>
      <c r="B130" s="11" t="s">
        <v>6</v>
      </c>
      <c r="C130" s="20">
        <v>1</v>
      </c>
      <c r="D130" s="21">
        <v>85000</v>
      </c>
      <c r="E130" s="21"/>
      <c r="F130" s="21">
        <v>25</v>
      </c>
      <c r="G130" s="21">
        <f>C130*D130*F130</f>
        <v>2125000</v>
      </c>
      <c r="H130" s="21"/>
      <c r="I130" s="21">
        <v>22</v>
      </c>
      <c r="J130" s="21">
        <f>C130*D130*I130</f>
        <v>1870000</v>
      </c>
      <c r="K130" s="21"/>
      <c r="L130" s="21">
        <v>25</v>
      </c>
      <c r="M130" s="21">
        <f>C130*D130*L130</f>
        <v>2125000</v>
      </c>
      <c r="N130" s="21">
        <f>M130+J130+G130</f>
        <v>6120000</v>
      </c>
      <c r="O130" s="21"/>
      <c r="P130" s="21"/>
      <c r="Q130" s="21">
        <f>N130-P130</f>
        <v>6120000</v>
      </c>
    </row>
    <row r="131" spans="1:17" s="19" customFormat="1" ht="22.5" customHeight="1">
      <c r="A131" s="15">
        <v>24</v>
      </c>
      <c r="B131" s="16" t="s">
        <v>70</v>
      </c>
      <c r="C131" s="17"/>
      <c r="D131" s="18"/>
      <c r="E131" s="18">
        <f>SUM(E132:E135)</f>
        <v>0</v>
      </c>
      <c r="F131" s="18">
        <f aca="true" t="shared" si="25" ref="F131:M131">SUM(F132:F135)</f>
        <v>26</v>
      </c>
      <c r="G131" s="18">
        <f t="shared" si="25"/>
        <v>2167500</v>
      </c>
      <c r="H131" s="18">
        <f t="shared" si="25"/>
        <v>0</v>
      </c>
      <c r="I131" s="18">
        <f t="shared" si="25"/>
        <v>26</v>
      </c>
      <c r="J131" s="18">
        <f t="shared" si="25"/>
        <v>2210000</v>
      </c>
      <c r="K131" s="18">
        <f t="shared" si="25"/>
        <v>0</v>
      </c>
      <c r="L131" s="18">
        <f t="shared" si="25"/>
        <v>26</v>
      </c>
      <c r="M131" s="18">
        <f t="shared" si="25"/>
        <v>2188750</v>
      </c>
      <c r="N131" s="18">
        <f>SUM(N132:N135)</f>
        <v>6566250</v>
      </c>
      <c r="O131" s="18">
        <f>SUM(O132:O135)</f>
        <v>0</v>
      </c>
      <c r="P131" s="18">
        <f>SUM(P132:P135)</f>
        <v>0</v>
      </c>
      <c r="Q131" s="18">
        <f>SUM(Q132:Q135)</f>
        <v>6566250</v>
      </c>
    </row>
    <row r="132" spans="1:17" s="19" customFormat="1" ht="22.5" customHeight="1">
      <c r="A132" s="7"/>
      <c r="B132" s="11" t="s">
        <v>25</v>
      </c>
      <c r="C132" s="20">
        <v>0.25</v>
      </c>
      <c r="D132" s="21">
        <v>85000</v>
      </c>
      <c r="E132" s="21"/>
      <c r="F132" s="21"/>
      <c r="G132" s="21">
        <f>C132*D132*F132</f>
        <v>0</v>
      </c>
      <c r="H132" s="21"/>
      <c r="I132" s="21"/>
      <c r="J132" s="21">
        <f>C132*D132*I132</f>
        <v>0</v>
      </c>
      <c r="K132" s="21"/>
      <c r="L132" s="21">
        <v>0</v>
      </c>
      <c r="M132" s="21">
        <f>C132*D132*L132</f>
        <v>0</v>
      </c>
      <c r="N132" s="21">
        <f>M132+J132+G132</f>
        <v>0</v>
      </c>
      <c r="O132" s="21"/>
      <c r="P132" s="21"/>
      <c r="Q132" s="21">
        <f>N132-P132</f>
        <v>0</v>
      </c>
    </row>
    <row r="133" spans="1:17" s="19" customFormat="1" ht="22.5" customHeight="1">
      <c r="A133" s="7"/>
      <c r="B133" s="11" t="s">
        <v>24</v>
      </c>
      <c r="C133" s="20">
        <v>0.5</v>
      </c>
      <c r="D133" s="21">
        <v>85000</v>
      </c>
      <c r="E133" s="21"/>
      <c r="F133" s="21"/>
      <c r="G133" s="21">
        <f>C133*D133*F133</f>
        <v>0</v>
      </c>
      <c r="H133" s="21"/>
      <c r="I133" s="21"/>
      <c r="J133" s="21">
        <f>C133*D133*I133</f>
        <v>0</v>
      </c>
      <c r="K133" s="21"/>
      <c r="L133" s="21"/>
      <c r="M133" s="21">
        <f>C133*D133*L133</f>
        <v>0</v>
      </c>
      <c r="N133" s="21">
        <f>M133+J133+G133</f>
        <v>0</v>
      </c>
      <c r="O133" s="21"/>
      <c r="P133" s="21"/>
      <c r="Q133" s="21">
        <f>N133-P133</f>
        <v>0</v>
      </c>
    </row>
    <row r="134" spans="1:17" s="19" customFormat="1" ht="22.5" customHeight="1">
      <c r="A134" s="7"/>
      <c r="B134" s="11" t="s">
        <v>7</v>
      </c>
      <c r="C134" s="20">
        <v>0.75</v>
      </c>
      <c r="D134" s="21">
        <v>85000</v>
      </c>
      <c r="E134" s="21"/>
      <c r="F134" s="21">
        <v>2</v>
      </c>
      <c r="G134" s="21">
        <f>C134*D134*F134</f>
        <v>127500</v>
      </c>
      <c r="H134" s="21"/>
      <c r="I134" s="21"/>
      <c r="J134" s="21">
        <f>C134*D134*I134</f>
        <v>0</v>
      </c>
      <c r="K134" s="21"/>
      <c r="L134" s="21">
        <v>1</v>
      </c>
      <c r="M134" s="21">
        <f>C134*D134*L134</f>
        <v>63750</v>
      </c>
      <c r="N134" s="21">
        <f>M134+J134+G134</f>
        <v>191250</v>
      </c>
      <c r="O134" s="21"/>
      <c r="P134" s="21"/>
      <c r="Q134" s="21">
        <f>N134-P134</f>
        <v>191250</v>
      </c>
    </row>
    <row r="135" spans="1:17" s="19" customFormat="1" ht="22.5" customHeight="1">
      <c r="A135" s="7"/>
      <c r="B135" s="11" t="s">
        <v>6</v>
      </c>
      <c r="C135" s="20">
        <v>1</v>
      </c>
      <c r="D135" s="21">
        <v>85000</v>
      </c>
      <c r="E135" s="21"/>
      <c r="F135" s="21">
        <v>24</v>
      </c>
      <c r="G135" s="21">
        <f>C135*D135*F135</f>
        <v>2040000</v>
      </c>
      <c r="H135" s="21"/>
      <c r="I135" s="21">
        <v>26</v>
      </c>
      <c r="J135" s="21">
        <f>C135*D135*I135</f>
        <v>2210000</v>
      </c>
      <c r="K135" s="21"/>
      <c r="L135" s="21">
        <v>25</v>
      </c>
      <c r="M135" s="21">
        <f>C135*D135*L135</f>
        <v>2125000</v>
      </c>
      <c r="N135" s="21">
        <f>M135+J135+G135</f>
        <v>6375000</v>
      </c>
      <c r="O135" s="21"/>
      <c r="P135" s="21"/>
      <c r="Q135" s="21">
        <f>N135-P135</f>
        <v>6375000</v>
      </c>
    </row>
    <row r="136" spans="1:17" s="19" customFormat="1" ht="22.5" customHeight="1">
      <c r="A136" s="15">
        <v>25</v>
      </c>
      <c r="B136" s="16" t="s">
        <v>71</v>
      </c>
      <c r="C136" s="17"/>
      <c r="D136" s="18"/>
      <c r="E136" s="18">
        <f>SUM(E137:E140)</f>
        <v>0</v>
      </c>
      <c r="F136" s="18">
        <f aca="true" t="shared" si="26" ref="F136:M136">SUM(F137:F140)</f>
        <v>20</v>
      </c>
      <c r="G136" s="18">
        <f t="shared" si="26"/>
        <v>1657500</v>
      </c>
      <c r="H136" s="18">
        <f t="shared" si="26"/>
        <v>0</v>
      </c>
      <c r="I136" s="18">
        <f t="shared" si="26"/>
        <v>20</v>
      </c>
      <c r="J136" s="18">
        <f t="shared" si="26"/>
        <v>1700000</v>
      </c>
      <c r="K136" s="18">
        <f t="shared" si="26"/>
        <v>0</v>
      </c>
      <c r="L136" s="18">
        <f t="shared" si="26"/>
        <v>20</v>
      </c>
      <c r="M136" s="18">
        <f t="shared" si="26"/>
        <v>1700000</v>
      </c>
      <c r="N136" s="18">
        <f>SUM(N137:N140)</f>
        <v>5057500</v>
      </c>
      <c r="O136" s="18">
        <f>SUM(O137:O140)</f>
        <v>0</v>
      </c>
      <c r="P136" s="18">
        <f>SUM(P137:P140)</f>
        <v>127500</v>
      </c>
      <c r="Q136" s="18">
        <f>SUM(Q137:Q140)</f>
        <v>4930000</v>
      </c>
    </row>
    <row r="137" spans="1:17" s="19" customFormat="1" ht="22.5" customHeight="1">
      <c r="A137" s="7"/>
      <c r="B137" s="11" t="s">
        <v>25</v>
      </c>
      <c r="C137" s="20">
        <v>0.25</v>
      </c>
      <c r="D137" s="21">
        <v>85000</v>
      </c>
      <c r="E137" s="21"/>
      <c r="F137" s="21"/>
      <c r="G137" s="21">
        <f>C137*D137*F137</f>
        <v>0</v>
      </c>
      <c r="H137" s="21"/>
      <c r="I137" s="21"/>
      <c r="J137" s="21">
        <f>C137*D137*I137</f>
        <v>0</v>
      </c>
      <c r="K137" s="21"/>
      <c r="L137" s="21">
        <v>0</v>
      </c>
      <c r="M137" s="21">
        <f>C137*D137*L137</f>
        <v>0</v>
      </c>
      <c r="N137" s="21">
        <f>M137+J137+G137</f>
        <v>0</v>
      </c>
      <c r="O137" s="21"/>
      <c r="P137" s="21"/>
      <c r="Q137" s="21">
        <f>N137-P137</f>
        <v>0</v>
      </c>
    </row>
    <row r="138" spans="1:17" s="19" customFormat="1" ht="22.5" customHeight="1">
      <c r="A138" s="7"/>
      <c r="B138" s="11" t="s">
        <v>24</v>
      </c>
      <c r="C138" s="20">
        <v>0.5</v>
      </c>
      <c r="D138" s="21">
        <v>85000</v>
      </c>
      <c r="E138" s="21"/>
      <c r="F138" s="21"/>
      <c r="G138" s="21">
        <f>C138*D138*F138</f>
        <v>0</v>
      </c>
      <c r="H138" s="21"/>
      <c r="I138" s="21"/>
      <c r="J138" s="21">
        <f>C138*D138*I138</f>
        <v>0</v>
      </c>
      <c r="K138" s="21"/>
      <c r="L138" s="21"/>
      <c r="M138" s="21">
        <f>C138*D138*L138</f>
        <v>0</v>
      </c>
      <c r="N138" s="21">
        <f>M138+J138+G138</f>
        <v>0</v>
      </c>
      <c r="O138" s="21"/>
      <c r="P138" s="21"/>
      <c r="Q138" s="21">
        <f>N138-P138</f>
        <v>0</v>
      </c>
    </row>
    <row r="139" spans="1:17" s="19" customFormat="1" ht="22.5" customHeight="1">
      <c r="A139" s="7"/>
      <c r="B139" s="11" t="s">
        <v>7</v>
      </c>
      <c r="C139" s="20">
        <v>0.75</v>
      </c>
      <c r="D139" s="21">
        <v>85000</v>
      </c>
      <c r="E139" s="21"/>
      <c r="F139" s="21">
        <v>2</v>
      </c>
      <c r="G139" s="21">
        <f>C139*D139*F139</f>
        <v>127500</v>
      </c>
      <c r="H139" s="21"/>
      <c r="I139" s="21"/>
      <c r="J139" s="21">
        <f>C139*D139*I139</f>
        <v>0</v>
      </c>
      <c r="K139" s="21"/>
      <c r="L139" s="21"/>
      <c r="M139" s="21">
        <f>C139*D139*L139</f>
        <v>0</v>
      </c>
      <c r="N139" s="21">
        <f>M139+J139+G139</f>
        <v>127500</v>
      </c>
      <c r="O139" s="21"/>
      <c r="P139" s="21"/>
      <c r="Q139" s="21">
        <f>N139-P139</f>
        <v>127500</v>
      </c>
    </row>
    <row r="140" spans="1:17" s="19" customFormat="1" ht="22.5" customHeight="1">
      <c r="A140" s="7"/>
      <c r="B140" s="11" t="s">
        <v>6</v>
      </c>
      <c r="C140" s="20">
        <v>1</v>
      </c>
      <c r="D140" s="21">
        <v>85000</v>
      </c>
      <c r="E140" s="21"/>
      <c r="F140" s="21">
        <v>18</v>
      </c>
      <c r="G140" s="21">
        <f>C140*D140*F140</f>
        <v>1530000</v>
      </c>
      <c r="H140" s="21"/>
      <c r="I140" s="21">
        <v>20</v>
      </c>
      <c r="J140" s="21">
        <f>C140*D140*I140</f>
        <v>1700000</v>
      </c>
      <c r="K140" s="21"/>
      <c r="L140" s="21">
        <v>20</v>
      </c>
      <c r="M140" s="21">
        <f>C140*D140*L140</f>
        <v>1700000</v>
      </c>
      <c r="N140" s="21">
        <f>M140+J140+G140</f>
        <v>4930000</v>
      </c>
      <c r="O140" s="21"/>
      <c r="P140" s="21">
        <v>127500</v>
      </c>
      <c r="Q140" s="21">
        <f>N140-P140</f>
        <v>4802500</v>
      </c>
    </row>
    <row r="141" spans="1:21" s="19" customFormat="1" ht="22.5" customHeight="1">
      <c r="A141" s="104" t="s">
        <v>26</v>
      </c>
      <c r="B141" s="104"/>
      <c r="C141" s="17"/>
      <c r="D141" s="18"/>
      <c r="E141" s="18">
        <f>E142+E143+E144+E145</f>
        <v>94</v>
      </c>
      <c r="F141" s="18">
        <f aca="true" t="shared" si="27" ref="F141:Q141">F142+F143+F144+F145</f>
        <v>0</v>
      </c>
      <c r="G141" s="18">
        <f>G142+G143+G144+G145</f>
        <v>6877000</v>
      </c>
      <c r="H141" s="18">
        <f t="shared" si="27"/>
        <v>94</v>
      </c>
      <c r="I141" s="18">
        <f t="shared" si="27"/>
        <v>0</v>
      </c>
      <c r="J141" s="18">
        <f>J142+J143+J144+J145</f>
        <v>7912000</v>
      </c>
      <c r="K141" s="18">
        <f t="shared" si="27"/>
        <v>95</v>
      </c>
      <c r="L141" s="18">
        <f t="shared" si="27"/>
        <v>0</v>
      </c>
      <c r="M141" s="18">
        <f>M142+M143+M144+M145</f>
        <v>8234000</v>
      </c>
      <c r="N141" s="18">
        <f>SUM(N142:N145)</f>
        <v>23023000</v>
      </c>
      <c r="O141" s="18">
        <f t="shared" si="27"/>
        <v>0</v>
      </c>
      <c r="P141" s="18">
        <f t="shared" si="27"/>
        <v>207000</v>
      </c>
      <c r="Q141" s="18">
        <f t="shared" si="27"/>
        <v>22816000</v>
      </c>
      <c r="S141" s="93"/>
      <c r="T141" s="93"/>
      <c r="U141" s="93">
        <f>U142+U143+U144+U145</f>
        <v>22816000</v>
      </c>
    </row>
    <row r="142" spans="1:21" s="19" customFormat="1" ht="22.5" customHeight="1">
      <c r="A142" s="7"/>
      <c r="B142" s="11" t="s">
        <v>29</v>
      </c>
      <c r="C142" s="20">
        <v>0.25</v>
      </c>
      <c r="D142" s="21">
        <v>92000</v>
      </c>
      <c r="E142" s="21">
        <f>E12+E17+E22+E27+E32+E37+E42</f>
        <v>6</v>
      </c>
      <c r="F142" s="21">
        <f aca="true" t="shared" si="28" ref="F142:P142">F12+F17+F22+F27+F32+F37+F42</f>
        <v>0</v>
      </c>
      <c r="G142" s="21">
        <f t="shared" si="28"/>
        <v>138000</v>
      </c>
      <c r="H142" s="21">
        <f t="shared" si="28"/>
        <v>4</v>
      </c>
      <c r="I142" s="21">
        <f t="shared" si="28"/>
        <v>0</v>
      </c>
      <c r="J142" s="21">
        <f t="shared" si="28"/>
        <v>92000</v>
      </c>
      <c r="K142" s="21">
        <f t="shared" si="28"/>
        <v>4</v>
      </c>
      <c r="L142" s="21">
        <f t="shared" si="28"/>
        <v>0</v>
      </c>
      <c r="M142" s="21">
        <f t="shared" si="28"/>
        <v>92000</v>
      </c>
      <c r="N142" s="21">
        <f t="shared" si="28"/>
        <v>322000</v>
      </c>
      <c r="O142" s="21">
        <f t="shared" si="28"/>
        <v>0</v>
      </c>
      <c r="P142" s="21">
        <f t="shared" si="28"/>
        <v>23000</v>
      </c>
      <c r="Q142" s="21">
        <f>Q12+Q17+Q22+Q27+Q32+Q37+Q42</f>
        <v>299000</v>
      </c>
      <c r="R142" s="90">
        <f>E142+H142+K142</f>
        <v>14</v>
      </c>
      <c r="S142" s="93">
        <f>C142*D142</f>
        <v>23000</v>
      </c>
      <c r="T142" s="93">
        <v>13</v>
      </c>
      <c r="U142" s="93">
        <f>S142*T142</f>
        <v>299000</v>
      </c>
    </row>
    <row r="143" spans="1:21" s="19" customFormat="1" ht="22.5" customHeight="1">
      <c r="A143" s="7"/>
      <c r="B143" s="11" t="s">
        <v>24</v>
      </c>
      <c r="C143" s="20">
        <v>0.5</v>
      </c>
      <c r="D143" s="21">
        <v>92000</v>
      </c>
      <c r="E143" s="21">
        <f aca="true" t="shared" si="29" ref="E143:Q145">E13+E18+E23+E28+E33+E38+E43</f>
        <v>17</v>
      </c>
      <c r="F143" s="21">
        <f t="shared" si="29"/>
        <v>0</v>
      </c>
      <c r="G143" s="21">
        <f t="shared" si="29"/>
        <v>782000</v>
      </c>
      <c r="H143" s="21">
        <f t="shared" si="29"/>
        <v>6</v>
      </c>
      <c r="I143" s="21">
        <f t="shared" si="29"/>
        <v>0</v>
      </c>
      <c r="J143" s="21">
        <f t="shared" si="29"/>
        <v>276000</v>
      </c>
      <c r="K143" s="21">
        <f t="shared" si="29"/>
        <v>2</v>
      </c>
      <c r="L143" s="21">
        <f t="shared" si="29"/>
        <v>0</v>
      </c>
      <c r="M143" s="21">
        <f t="shared" si="29"/>
        <v>92000</v>
      </c>
      <c r="N143" s="21">
        <f t="shared" si="29"/>
        <v>1150000</v>
      </c>
      <c r="O143" s="21">
        <f t="shared" si="29"/>
        <v>0</v>
      </c>
      <c r="P143" s="21">
        <f t="shared" si="29"/>
        <v>0</v>
      </c>
      <c r="Q143" s="21">
        <f t="shared" si="29"/>
        <v>1150000</v>
      </c>
      <c r="R143" s="90">
        <f>E143+H143+K143</f>
        <v>25</v>
      </c>
      <c r="S143" s="93">
        <f>C143*D143</f>
        <v>46000</v>
      </c>
      <c r="T143" s="93">
        <v>25</v>
      </c>
      <c r="U143" s="93">
        <f>S143*T143</f>
        <v>1150000</v>
      </c>
    </row>
    <row r="144" spans="1:21" s="19" customFormat="1" ht="22.5" customHeight="1">
      <c r="A144" s="7"/>
      <c r="B144" s="11" t="s">
        <v>7</v>
      </c>
      <c r="C144" s="20">
        <v>0.75</v>
      </c>
      <c r="D144" s="21">
        <v>92000</v>
      </c>
      <c r="E144" s="21">
        <f t="shared" si="29"/>
        <v>25</v>
      </c>
      <c r="F144" s="21">
        <f t="shared" si="29"/>
        <v>0</v>
      </c>
      <c r="G144" s="21">
        <f t="shared" si="29"/>
        <v>1725000</v>
      </c>
      <c r="H144" s="21">
        <f t="shared" si="29"/>
        <v>8</v>
      </c>
      <c r="I144" s="21">
        <f t="shared" si="29"/>
        <v>0</v>
      </c>
      <c r="J144" s="21">
        <f t="shared" si="29"/>
        <v>552000</v>
      </c>
      <c r="K144" s="21">
        <f t="shared" si="29"/>
        <v>6</v>
      </c>
      <c r="L144" s="21">
        <f t="shared" si="29"/>
        <v>0</v>
      </c>
      <c r="M144" s="21">
        <f t="shared" si="29"/>
        <v>414000</v>
      </c>
      <c r="N144" s="21">
        <f t="shared" si="29"/>
        <v>2691000</v>
      </c>
      <c r="O144" s="21">
        <f t="shared" si="29"/>
        <v>0</v>
      </c>
      <c r="P144" s="21">
        <f t="shared" si="29"/>
        <v>0</v>
      </c>
      <c r="Q144" s="21">
        <f t="shared" si="29"/>
        <v>2691000</v>
      </c>
      <c r="R144" s="90">
        <f>E144+H144+K144</f>
        <v>39</v>
      </c>
      <c r="S144" s="93">
        <f>C144*D144</f>
        <v>69000</v>
      </c>
      <c r="T144" s="93">
        <v>39</v>
      </c>
      <c r="U144" s="93">
        <f>S144*T144</f>
        <v>2691000</v>
      </c>
    </row>
    <row r="145" spans="1:21" s="19" customFormat="1" ht="22.5" customHeight="1">
      <c r="A145" s="7"/>
      <c r="B145" s="11" t="s">
        <v>6</v>
      </c>
      <c r="C145" s="20">
        <v>1</v>
      </c>
      <c r="D145" s="21">
        <v>92000</v>
      </c>
      <c r="E145" s="21">
        <f t="shared" si="29"/>
        <v>46</v>
      </c>
      <c r="F145" s="21">
        <f t="shared" si="29"/>
        <v>0</v>
      </c>
      <c r="G145" s="21">
        <f t="shared" si="29"/>
        <v>4232000</v>
      </c>
      <c r="H145" s="21">
        <f t="shared" si="29"/>
        <v>76</v>
      </c>
      <c r="I145" s="21">
        <f t="shared" si="29"/>
        <v>0</v>
      </c>
      <c r="J145" s="21">
        <f t="shared" si="29"/>
        <v>6992000</v>
      </c>
      <c r="K145" s="21">
        <f t="shared" si="29"/>
        <v>83</v>
      </c>
      <c r="L145" s="21">
        <f t="shared" si="29"/>
        <v>0</v>
      </c>
      <c r="M145" s="21">
        <f t="shared" si="29"/>
        <v>7636000</v>
      </c>
      <c r="N145" s="21">
        <f t="shared" si="29"/>
        <v>18860000</v>
      </c>
      <c r="O145" s="21">
        <f t="shared" si="29"/>
        <v>0</v>
      </c>
      <c r="P145" s="21">
        <f t="shared" si="29"/>
        <v>184000</v>
      </c>
      <c r="Q145" s="21">
        <f t="shared" si="29"/>
        <v>18676000</v>
      </c>
      <c r="R145" s="90">
        <f>E145+H145+K145</f>
        <v>205</v>
      </c>
      <c r="S145" s="93">
        <f>C145*D145</f>
        <v>92000</v>
      </c>
      <c r="T145" s="93">
        <v>203</v>
      </c>
      <c r="U145" s="93">
        <f>S145*T145</f>
        <v>18676000</v>
      </c>
    </row>
    <row r="146" spans="1:21" s="19" customFormat="1" ht="22.5" customHeight="1">
      <c r="A146" s="104" t="s">
        <v>27</v>
      </c>
      <c r="B146" s="104"/>
      <c r="C146" s="17"/>
      <c r="D146" s="18"/>
      <c r="E146" s="18">
        <f aca="true" t="shared" si="30" ref="E146:P146">E147+E148+E149+E150</f>
        <v>0</v>
      </c>
      <c r="F146" s="18">
        <f t="shared" si="30"/>
        <v>521</v>
      </c>
      <c r="G146" s="18">
        <f>G147+G148+G149+G150</f>
        <v>41203750</v>
      </c>
      <c r="H146" s="18">
        <f t="shared" si="30"/>
        <v>0</v>
      </c>
      <c r="I146" s="18">
        <f t="shared" si="30"/>
        <v>520</v>
      </c>
      <c r="J146" s="18">
        <f t="shared" si="30"/>
        <v>42308750</v>
      </c>
      <c r="K146" s="18">
        <f t="shared" si="30"/>
        <v>0</v>
      </c>
      <c r="L146" s="18">
        <f t="shared" si="30"/>
        <v>521</v>
      </c>
      <c r="M146" s="18">
        <f t="shared" si="30"/>
        <v>42648750</v>
      </c>
      <c r="N146" s="18">
        <f>SUM(N147:N150)</f>
        <v>126161250</v>
      </c>
      <c r="O146" s="18">
        <f>O147+O148+O149+O150</f>
        <v>754375</v>
      </c>
      <c r="P146" s="18">
        <f t="shared" si="30"/>
        <v>127500</v>
      </c>
      <c r="Q146" s="18">
        <f>Q147+Q148+Q149+Q150</f>
        <v>125279375</v>
      </c>
      <c r="R146" s="90">
        <f>E146+H146+K146</f>
        <v>0</v>
      </c>
      <c r="S146" s="93"/>
      <c r="T146" s="93"/>
      <c r="U146" s="96">
        <f>U147+U148+U149+U150+U151</f>
        <v>125279375</v>
      </c>
    </row>
    <row r="147" spans="1:21" s="19" customFormat="1" ht="22.5" customHeight="1">
      <c r="A147" s="7"/>
      <c r="B147" s="11" t="s">
        <v>29</v>
      </c>
      <c r="C147" s="20">
        <v>0.25</v>
      </c>
      <c r="D147" s="21">
        <v>85000</v>
      </c>
      <c r="E147" s="21">
        <f>E47+E52+E57+E62+E67+E72+E77+E82+E87+E92+E97+E102+E107+E112+E117+E122+E127+E132+E137</f>
        <v>0</v>
      </c>
      <c r="F147" s="21">
        <f aca="true" t="shared" si="31" ref="F147:P147">F47+F52+F57+F62+F67+F72+F77+F82+F87+F92+F97+F102+F107+F112+F117+F122+F127+F132+F137</f>
        <v>4</v>
      </c>
      <c r="G147" s="21">
        <f>G47+G52+G57+G62+G67+G72+G77+G82+G87+G92+G97+G102+G107+G112+G117+G122+G127+G132+G137</f>
        <v>85000</v>
      </c>
      <c r="H147" s="21">
        <f t="shared" si="31"/>
        <v>0</v>
      </c>
      <c r="I147" s="21">
        <f t="shared" si="31"/>
        <v>2</v>
      </c>
      <c r="J147" s="21">
        <f t="shared" si="31"/>
        <v>42500</v>
      </c>
      <c r="K147" s="21">
        <f>K47+K52+K57+K62+K67+K72+K77+K82+K87+K92+K97+K102+K107+K112+K117+K122+K127+K132+K137</f>
        <v>0</v>
      </c>
      <c r="L147" s="21">
        <f t="shared" si="31"/>
        <v>3</v>
      </c>
      <c r="M147" s="21">
        <f>M47+M52+M57+M62+M67+M72+M77+M82+M87+M92+M97+M102+M107+M112+M117+M122+M127+M132+M137</f>
        <v>63750</v>
      </c>
      <c r="N147" s="21">
        <f t="shared" si="31"/>
        <v>191250</v>
      </c>
      <c r="O147" s="21">
        <f t="shared" si="31"/>
        <v>0</v>
      </c>
      <c r="P147" s="21">
        <f t="shared" si="31"/>
        <v>0</v>
      </c>
      <c r="Q147" s="21">
        <f>N147-O147-P147</f>
        <v>191250</v>
      </c>
      <c r="R147" s="90">
        <f>F147+I147+L147</f>
        <v>9</v>
      </c>
      <c r="S147" s="93">
        <f>C147*D147</f>
        <v>21250</v>
      </c>
      <c r="T147" s="96">
        <f>R147</f>
        <v>9</v>
      </c>
      <c r="U147" s="96">
        <f>T147*S147</f>
        <v>191250</v>
      </c>
    </row>
    <row r="148" spans="1:21" s="19" customFormat="1" ht="22.5" customHeight="1">
      <c r="A148" s="7"/>
      <c r="B148" s="11" t="s">
        <v>24</v>
      </c>
      <c r="C148" s="20">
        <v>0.5</v>
      </c>
      <c r="D148" s="21">
        <v>85000</v>
      </c>
      <c r="E148" s="21">
        <f aca="true" t="shared" si="32" ref="E148:P150">E48+E53+E58+E63+E68+E73+E78+E83+E88+E93+E98+E103+E108+E113+E118+E123+E128+E133+E138</f>
        <v>0</v>
      </c>
      <c r="F148" s="21">
        <f t="shared" si="32"/>
        <v>18</v>
      </c>
      <c r="G148" s="21">
        <f t="shared" si="32"/>
        <v>765000</v>
      </c>
      <c r="H148" s="21">
        <f t="shared" si="32"/>
        <v>0</v>
      </c>
      <c r="I148" s="21">
        <f t="shared" si="32"/>
        <v>10</v>
      </c>
      <c r="J148" s="21">
        <f t="shared" si="32"/>
        <v>425000</v>
      </c>
      <c r="K148" s="21">
        <f t="shared" si="32"/>
        <v>0</v>
      </c>
      <c r="L148" s="21">
        <f t="shared" si="32"/>
        <v>12</v>
      </c>
      <c r="M148" s="21">
        <f t="shared" si="32"/>
        <v>510000</v>
      </c>
      <c r="N148" s="21">
        <f t="shared" si="32"/>
        <v>1700000</v>
      </c>
      <c r="O148" s="21">
        <f t="shared" si="32"/>
        <v>42500</v>
      </c>
      <c r="P148" s="21">
        <f t="shared" si="32"/>
        <v>0</v>
      </c>
      <c r="Q148" s="21">
        <f>N148-O148-P148</f>
        <v>1657500</v>
      </c>
      <c r="R148" s="90">
        <f>F148+I148+L148</f>
        <v>40</v>
      </c>
      <c r="S148" s="93">
        <f>C148*D148</f>
        <v>42500</v>
      </c>
      <c r="T148" s="96">
        <v>42</v>
      </c>
      <c r="U148" s="96">
        <f>T148*S148</f>
        <v>1785000</v>
      </c>
    </row>
    <row r="149" spans="1:21" s="19" customFormat="1" ht="22.5" customHeight="1">
      <c r="A149" s="7"/>
      <c r="B149" s="11" t="s">
        <v>7</v>
      </c>
      <c r="C149" s="20">
        <v>0.75</v>
      </c>
      <c r="D149" s="21">
        <v>85000</v>
      </c>
      <c r="E149" s="21">
        <f t="shared" si="32"/>
        <v>0</v>
      </c>
      <c r="F149" s="21">
        <f t="shared" si="32"/>
        <v>97</v>
      </c>
      <c r="G149" s="21">
        <f t="shared" si="32"/>
        <v>6183750</v>
      </c>
      <c r="H149" s="21">
        <f t="shared" si="32"/>
        <v>0</v>
      </c>
      <c r="I149" s="21">
        <f t="shared" si="32"/>
        <v>63</v>
      </c>
      <c r="J149" s="21">
        <f t="shared" si="32"/>
        <v>4016250</v>
      </c>
      <c r="K149" s="21">
        <f t="shared" si="32"/>
        <v>0</v>
      </c>
      <c r="L149" s="21">
        <f t="shared" si="32"/>
        <v>44</v>
      </c>
      <c r="M149" s="21">
        <f t="shared" si="32"/>
        <v>2805000</v>
      </c>
      <c r="N149" s="21">
        <f t="shared" si="32"/>
        <v>13005000</v>
      </c>
      <c r="O149" s="21">
        <f>O49+O54+O59+O64+O69+O74+O79+O84+O89+O94+O99+O104+O109+O114+O119+O124+O129+O134+O139</f>
        <v>286875</v>
      </c>
      <c r="P149" s="21">
        <f t="shared" si="32"/>
        <v>0</v>
      </c>
      <c r="Q149" s="21">
        <f>N149-O149-P149</f>
        <v>12718125</v>
      </c>
      <c r="R149" s="90">
        <f>F149+I149+L149</f>
        <v>204</v>
      </c>
      <c r="S149" s="93">
        <f>C149*D149</f>
        <v>63750</v>
      </c>
      <c r="T149" s="96">
        <v>199</v>
      </c>
      <c r="U149" s="96">
        <f>T149*S149</f>
        <v>12686250</v>
      </c>
    </row>
    <row r="150" spans="1:21" s="19" customFormat="1" ht="22.5" customHeight="1">
      <c r="A150" s="7"/>
      <c r="B150" s="11" t="s">
        <v>6</v>
      </c>
      <c r="C150" s="20">
        <v>1</v>
      </c>
      <c r="D150" s="21">
        <v>85000</v>
      </c>
      <c r="E150" s="21">
        <f t="shared" si="32"/>
        <v>0</v>
      </c>
      <c r="F150" s="21">
        <f t="shared" si="32"/>
        <v>402</v>
      </c>
      <c r="G150" s="21">
        <f t="shared" si="32"/>
        <v>34170000</v>
      </c>
      <c r="H150" s="21">
        <f t="shared" si="32"/>
        <v>0</v>
      </c>
      <c r="I150" s="21">
        <f t="shared" si="32"/>
        <v>445</v>
      </c>
      <c r="J150" s="21">
        <f t="shared" si="32"/>
        <v>37825000</v>
      </c>
      <c r="K150" s="21">
        <f t="shared" si="32"/>
        <v>0</v>
      </c>
      <c r="L150" s="21">
        <f t="shared" si="32"/>
        <v>462</v>
      </c>
      <c r="M150" s="21">
        <f t="shared" si="32"/>
        <v>39270000</v>
      </c>
      <c r="N150" s="21">
        <f t="shared" si="32"/>
        <v>111265000</v>
      </c>
      <c r="O150" s="21">
        <f>O50+O55+O60+O65+O70+O75+O80+O85+O90+O95+O100+O105+O110+O115+O120+O125+O130+O135+O140</f>
        <v>425000</v>
      </c>
      <c r="P150" s="21">
        <f t="shared" si="32"/>
        <v>127500</v>
      </c>
      <c r="Q150" s="21">
        <f>N150-O150-P150</f>
        <v>110712500</v>
      </c>
      <c r="R150" s="90">
        <f>F150+I150+L150</f>
        <v>1309</v>
      </c>
      <c r="S150" s="93">
        <f>C150*D150</f>
        <v>85000</v>
      </c>
      <c r="T150" s="93">
        <v>1301</v>
      </c>
      <c r="U150" s="96">
        <f>T150*S150</f>
        <v>110585000</v>
      </c>
    </row>
    <row r="151" spans="1:21" s="19" customFormat="1" ht="22.5" customHeight="1">
      <c r="A151" s="104" t="s">
        <v>16</v>
      </c>
      <c r="B151" s="104"/>
      <c r="C151" s="22"/>
      <c r="D151" s="21"/>
      <c r="E151" s="18">
        <f>E141+E146</f>
        <v>94</v>
      </c>
      <c r="F151" s="18">
        <f aca="true" t="shared" si="33" ref="F151:M151">F141+F146</f>
        <v>521</v>
      </c>
      <c r="G151" s="18">
        <f t="shared" si="33"/>
        <v>48080750</v>
      </c>
      <c r="H151" s="18">
        <f t="shared" si="33"/>
        <v>94</v>
      </c>
      <c r="I151" s="18">
        <f t="shared" si="33"/>
        <v>520</v>
      </c>
      <c r="J151" s="18">
        <f t="shared" si="33"/>
        <v>50220750</v>
      </c>
      <c r="K151" s="18">
        <f t="shared" si="33"/>
        <v>95</v>
      </c>
      <c r="L151" s="18">
        <f t="shared" si="33"/>
        <v>521</v>
      </c>
      <c r="M151" s="18">
        <f t="shared" si="33"/>
        <v>50882750</v>
      </c>
      <c r="N151" s="18">
        <f>N141+N146</f>
        <v>149184250</v>
      </c>
      <c r="O151" s="18">
        <f>O141+O146</f>
        <v>754375</v>
      </c>
      <c r="P151" s="18">
        <f>P141+P146</f>
        <v>334500</v>
      </c>
      <c r="Q151" s="18">
        <f>Q141+Q146</f>
        <v>148095375</v>
      </c>
      <c r="S151" s="93">
        <v>31875</v>
      </c>
      <c r="T151" s="93">
        <v>1</v>
      </c>
      <c r="U151" s="96">
        <f>T151*S151</f>
        <v>31875</v>
      </c>
    </row>
    <row r="152" ht="10.5" customHeight="1"/>
    <row r="153" spans="1:20" s="83" customFormat="1" ht="18.75">
      <c r="A153" s="126" t="s">
        <v>681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</row>
    <row r="154" spans="1:20" s="84" customFormat="1" ht="30.75" customHeight="1">
      <c r="A154" s="127" t="s">
        <v>682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4:20" s="84" customFormat="1" ht="20.25" customHeight="1">
      <c r="D155" s="85"/>
      <c r="L155" s="128" t="s">
        <v>39</v>
      </c>
      <c r="M155" s="128"/>
      <c r="N155" s="128"/>
      <c r="O155" s="128"/>
      <c r="P155" s="128"/>
      <c r="Q155" s="128"/>
      <c r="R155" s="86"/>
      <c r="S155" s="95">
        <f>O150/85000</f>
        <v>5</v>
      </c>
      <c r="T155" s="94">
        <f>P150/42500</f>
        <v>3</v>
      </c>
    </row>
    <row r="156" spans="2:20" s="84" customFormat="1" ht="20.25" customHeight="1">
      <c r="B156" s="125" t="s">
        <v>32</v>
      </c>
      <c r="C156" s="125"/>
      <c r="D156" s="125"/>
      <c r="E156" s="125"/>
      <c r="F156" s="125"/>
      <c r="G156" s="125"/>
      <c r="H156" s="125"/>
      <c r="I156" s="125"/>
      <c r="J156" s="125"/>
      <c r="K156" s="87"/>
      <c r="L156" s="125" t="s">
        <v>33</v>
      </c>
      <c r="M156" s="125"/>
      <c r="N156" s="125"/>
      <c r="O156" s="125"/>
      <c r="P156" s="125"/>
      <c r="Q156" s="125"/>
      <c r="R156" s="88"/>
      <c r="S156" s="88"/>
      <c r="T156" s="88">
        <f>63750/2</f>
        <v>31875</v>
      </c>
    </row>
    <row r="157" s="84" customFormat="1" ht="18.75"/>
    <row r="158" s="84" customFormat="1" ht="18.75"/>
    <row r="159" s="84" customFormat="1" ht="18.75"/>
    <row r="160" s="84" customFormat="1" ht="18.75"/>
    <row r="161" s="84" customFormat="1" ht="18.75"/>
    <row r="162" spans="2:10" s="84" customFormat="1" ht="18.75">
      <c r="B162" s="125" t="s">
        <v>47</v>
      </c>
      <c r="C162" s="125"/>
      <c r="D162" s="125"/>
      <c r="E162" s="125"/>
      <c r="F162" s="125"/>
      <c r="G162" s="125"/>
      <c r="H162" s="125"/>
      <c r="I162" s="125"/>
      <c r="J162" s="125"/>
    </row>
  </sheetData>
  <sheetProtection/>
  <mergeCells count="30">
    <mergeCell ref="Q6:Q9"/>
    <mergeCell ref="E7:G7"/>
    <mergeCell ref="H7:J7"/>
    <mergeCell ref="K7:M7"/>
    <mergeCell ref="E8:F8"/>
    <mergeCell ref="G8:G9"/>
    <mergeCell ref="A141:B141"/>
    <mergeCell ref="A146:B146"/>
    <mergeCell ref="N6:N9"/>
    <mergeCell ref="M8:M9"/>
    <mergeCell ref="A151:B151"/>
    <mergeCell ref="O6:P8"/>
    <mergeCell ref="B6:B9"/>
    <mergeCell ref="C6:C9"/>
    <mergeCell ref="A1:E1"/>
    <mergeCell ref="A2:E2"/>
    <mergeCell ref="A4:Q4"/>
    <mergeCell ref="O5:Q5"/>
    <mergeCell ref="H8:I8"/>
    <mergeCell ref="J8:J9"/>
    <mergeCell ref="K8:L8"/>
    <mergeCell ref="A6:A9"/>
    <mergeCell ref="D6:D9"/>
    <mergeCell ref="E6:M6"/>
    <mergeCell ref="B162:J162"/>
    <mergeCell ref="A153:T153"/>
    <mergeCell ref="A154:T154"/>
    <mergeCell ref="B156:J156"/>
    <mergeCell ref="L155:Q155"/>
    <mergeCell ref="L156:Q156"/>
  </mergeCells>
  <printOptions/>
  <pageMargins left="0.24" right="0.16" top="0.393700787401575" bottom="0.393700787401575" header="0" footer="0"/>
  <pageSetup horizontalDpi="600" verticalDpi="600" orientation="landscape" paperSize="9" scale="98" r:id="rId2"/>
  <headerFoot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7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Sinh Phu Company</cp:lastModifiedBy>
  <cp:lastPrinted>2023-12-08T01:40:22Z</cp:lastPrinted>
  <dcterms:created xsi:type="dcterms:W3CDTF">2020-08-02T13:55:18Z</dcterms:created>
  <dcterms:modified xsi:type="dcterms:W3CDTF">2024-01-20T02:03:14Z</dcterms:modified>
  <cp:category/>
  <cp:version/>
  <cp:contentType/>
  <cp:contentStatus/>
</cp:coreProperties>
</file>